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Google Drive\1 Convergencia Com\Materiales Convergencia C\00 CURSOS A PARTIR DE LA REFORMA\MEC 2020\Contabilidad Ganadera y Agrícola\Clase 4 y 5 IRE Régimen general continuación\"/>
    </mc:Choice>
  </mc:AlternateContent>
  <xr:revisionPtr revIDLastSave="0" documentId="13_ncr:1_{83131D2D-BCF6-46FE-9C12-53A6D5DD2582}" xr6:coauthVersionLast="47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Ejercicio" sheetId="6" r:id="rId1"/>
    <sheet name="RESUMEN  EERR" sheetId="7" r:id="rId2"/>
    <sheet name="CALCULO AUX" sheetId="8" r:id="rId3"/>
    <sheet name="hoja de trabajo Form 500" sheetId="3" r:id="rId4"/>
    <sheet name="Formulario 500" sheetId="4" r:id="rId5"/>
    <sheet name="Anexo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</externalReferences>
  <definedNames>
    <definedName name="\A" localSheetId="5">#REF!</definedName>
    <definedName name="\A" localSheetId="4">#REF!</definedName>
    <definedName name="\A">#REF!</definedName>
    <definedName name="\d" localSheetId="5">#REF!</definedName>
    <definedName name="\d" localSheetId="4">#REF!</definedName>
    <definedName name="\d">#REF!</definedName>
    <definedName name="\E" localSheetId="5">#REF!</definedName>
    <definedName name="\E" localSheetId="4">#REF!</definedName>
    <definedName name="\E">#REF!</definedName>
    <definedName name="\i" localSheetId="5">#REF!</definedName>
    <definedName name="\i" localSheetId="4">#REF!</definedName>
    <definedName name="\i">#REF!</definedName>
    <definedName name="\P" localSheetId="5">#REF!</definedName>
    <definedName name="\P" localSheetId="4">#REF!</definedName>
    <definedName name="\P">#REF!</definedName>
    <definedName name="___________TPy530231">#REF!</definedName>
    <definedName name="__________DAT1" localSheetId="5">'[1]1211600001'!#REF!</definedName>
    <definedName name="__________DAT1" localSheetId="4">'[1]1211600001'!#REF!</definedName>
    <definedName name="__________DAT1">'[1]1211600001'!#REF!</definedName>
    <definedName name="__________DAT2" localSheetId="5">'[2]Cruce-Aging'!#REF!</definedName>
    <definedName name="__________DAT2" localSheetId="4">'[2]Cruce-Aging'!#REF!</definedName>
    <definedName name="__________DAT2">'[2]Cruce-Aging'!#REF!</definedName>
    <definedName name="__________DAT3" localSheetId="5">'[2]Cruce-Aging'!#REF!</definedName>
    <definedName name="__________DAT3" localSheetId="4">'[2]Cruce-Aging'!#REF!</definedName>
    <definedName name="__________DAT3">'[2]Cruce-Aging'!#REF!</definedName>
    <definedName name="__________DAT4" localSheetId="5">'[2]Cruce-Aging'!#REF!</definedName>
    <definedName name="__________DAT4" localSheetId="4">'[2]Cruce-Aging'!#REF!</definedName>
    <definedName name="__________DAT4">'[2]Cruce-Aging'!#REF!</definedName>
    <definedName name="__________DAT5" localSheetId="5">'[2]Cruce-Aging'!#REF!</definedName>
    <definedName name="__________DAT5" localSheetId="4">'[2]Cruce-Aging'!#REF!</definedName>
    <definedName name="__________DAT5">'[2]Cruce-Aging'!#REF!</definedName>
    <definedName name="__________DAT6" localSheetId="5">'[2]Cruce-Aging'!#REF!</definedName>
    <definedName name="__________DAT6" localSheetId="4">'[2]Cruce-Aging'!#REF!</definedName>
    <definedName name="__________DAT6">'[2]Cruce-Aging'!#REF!</definedName>
    <definedName name="__________DAT7" localSheetId="5">'[2]Cruce-Aging'!#REF!</definedName>
    <definedName name="__________DAT7" localSheetId="4">'[2]Cruce-Aging'!#REF!</definedName>
    <definedName name="__________DAT7">'[2]Cruce-Aging'!#REF!</definedName>
    <definedName name="__________DAT8" localSheetId="5">'[2]Cruce-Aging'!#REF!</definedName>
    <definedName name="__________DAT8" localSheetId="4">'[2]Cruce-Aging'!#REF!</definedName>
    <definedName name="__________DAT8">'[2]Cruce-Aging'!#REF!</definedName>
    <definedName name="__________TPy530231">#REF!</definedName>
    <definedName name="_________DAT1" localSheetId="5">'[1]1211600001'!#REF!</definedName>
    <definedName name="_________DAT1" localSheetId="4">'[1]1211600001'!#REF!</definedName>
    <definedName name="_________DAT1">'[1]1211600001'!#REF!</definedName>
    <definedName name="_________DAT10" localSheetId="5">'[2]Cruce-Aging'!#REF!</definedName>
    <definedName name="_________DAT10" localSheetId="4">'[2]Cruce-Aging'!#REF!</definedName>
    <definedName name="_________DAT10">'[2]Cruce-Aging'!#REF!</definedName>
    <definedName name="_________DAT11" localSheetId="5">'[2]Cruce-Aging'!#REF!</definedName>
    <definedName name="_________DAT11" localSheetId="4">'[2]Cruce-Aging'!#REF!</definedName>
    <definedName name="_________DAT11">'[2]Cruce-Aging'!#REF!</definedName>
    <definedName name="_________DAT12" localSheetId="5">'[2]Cruce-Aging'!#REF!</definedName>
    <definedName name="_________DAT12" localSheetId="4">'[2]Cruce-Aging'!#REF!</definedName>
    <definedName name="_________DAT12">'[2]Cruce-Aging'!#REF!</definedName>
    <definedName name="_________DAT13" localSheetId="5">'[2]Cruce-Aging'!#REF!</definedName>
    <definedName name="_________DAT13" localSheetId="4">'[2]Cruce-Aging'!#REF!</definedName>
    <definedName name="_________DAT13">'[2]Cruce-Aging'!#REF!</definedName>
    <definedName name="_________DAT14" localSheetId="5">'[2]Cruce-Aging'!#REF!</definedName>
    <definedName name="_________DAT14" localSheetId="4">'[2]Cruce-Aging'!#REF!</definedName>
    <definedName name="_________DAT14">'[2]Cruce-Aging'!#REF!</definedName>
    <definedName name="_________DAT15" localSheetId="5">'[2]Cruce-Aging'!#REF!</definedName>
    <definedName name="_________DAT15" localSheetId="4">'[2]Cruce-Aging'!#REF!</definedName>
    <definedName name="_________DAT15">'[2]Cruce-Aging'!#REF!</definedName>
    <definedName name="_________DAT16" localSheetId="5">'[2]Cruce-Aging'!#REF!</definedName>
    <definedName name="_________DAT16" localSheetId="4">'[2]Cruce-Aging'!#REF!</definedName>
    <definedName name="_________DAT16">'[2]Cruce-Aging'!#REF!</definedName>
    <definedName name="_________DAT17" localSheetId="5">'[2]Cruce-Aging'!#REF!</definedName>
    <definedName name="_________DAT17" localSheetId="4">'[2]Cruce-Aging'!#REF!</definedName>
    <definedName name="_________DAT17">'[2]Cruce-Aging'!#REF!</definedName>
    <definedName name="_________DAT18" localSheetId="5">'[2]Cruce-Aging'!#REF!</definedName>
    <definedName name="_________DAT18" localSheetId="4">'[2]Cruce-Aging'!#REF!</definedName>
    <definedName name="_________DAT18">'[2]Cruce-Aging'!#REF!</definedName>
    <definedName name="_________DAT19" localSheetId="5">'[3]diferencia cbio prest'!#REF!</definedName>
    <definedName name="_________DAT19" localSheetId="4">'[3]diferencia cbio prest'!#REF!</definedName>
    <definedName name="_________DAT19">'[3]diferencia cbio prest'!#REF!</definedName>
    <definedName name="_________DAT2" localSheetId="5">'[2]Cruce-Aging'!#REF!</definedName>
    <definedName name="_________DAT2" localSheetId="4">'[2]Cruce-Aging'!#REF!</definedName>
    <definedName name="_________DAT2">'[2]Cruce-Aging'!#REF!</definedName>
    <definedName name="_________DAT20" localSheetId="5">'[3]diferencia cbio prest'!#REF!</definedName>
    <definedName name="_________DAT20" localSheetId="4">'[3]diferencia cbio prest'!#REF!</definedName>
    <definedName name="_________DAT20">'[3]diferencia cbio prest'!#REF!</definedName>
    <definedName name="_________DAT24" localSheetId="5">#REF!</definedName>
    <definedName name="_________DAT24" localSheetId="4">#REF!</definedName>
    <definedName name="_________DAT24">#REF!</definedName>
    <definedName name="_________DAT3" localSheetId="5">'[2]Cruce-Aging'!#REF!</definedName>
    <definedName name="_________DAT3" localSheetId="4">'[2]Cruce-Aging'!#REF!</definedName>
    <definedName name="_________DAT3">'[2]Cruce-Aging'!#REF!</definedName>
    <definedName name="_________DAT4" localSheetId="5">'[2]Cruce-Aging'!#REF!</definedName>
    <definedName name="_________DAT4" localSheetId="4">'[2]Cruce-Aging'!#REF!</definedName>
    <definedName name="_________DAT4">'[2]Cruce-Aging'!#REF!</definedName>
    <definedName name="_________DAT5" localSheetId="5">'[2]Cruce-Aging'!#REF!</definedName>
    <definedName name="_________DAT5" localSheetId="4">'[2]Cruce-Aging'!#REF!</definedName>
    <definedName name="_________DAT5">'[2]Cruce-Aging'!#REF!</definedName>
    <definedName name="_________DAT6" localSheetId="5">'[2]Cruce-Aging'!#REF!</definedName>
    <definedName name="_________DAT6" localSheetId="4">'[2]Cruce-Aging'!#REF!</definedName>
    <definedName name="_________DAT6">'[2]Cruce-Aging'!#REF!</definedName>
    <definedName name="_________DAT7" localSheetId="5">'[2]Cruce-Aging'!#REF!</definedName>
    <definedName name="_________DAT7" localSheetId="4">'[2]Cruce-Aging'!#REF!</definedName>
    <definedName name="_________DAT7">'[2]Cruce-Aging'!#REF!</definedName>
    <definedName name="_________DAT8" localSheetId="5">'[2]Cruce-Aging'!#REF!</definedName>
    <definedName name="_________DAT8" localSheetId="4">'[2]Cruce-Aging'!#REF!</definedName>
    <definedName name="_________DAT8">'[2]Cruce-Aging'!#REF!</definedName>
    <definedName name="_________DAT9" localSheetId="5">'[2]Cruce-Aging'!#REF!</definedName>
    <definedName name="_________DAT9" localSheetId="4">'[2]Cruce-Aging'!#REF!</definedName>
    <definedName name="_________DAT9">'[2]Cruce-Aging'!#REF!</definedName>
    <definedName name="_________dic93" localSheetId="5">#REF!</definedName>
    <definedName name="_________dic93" localSheetId="4">#REF!</definedName>
    <definedName name="_________dic93">#REF!</definedName>
    <definedName name="_________dic94" localSheetId="5">#REF!</definedName>
    <definedName name="_________dic94" localSheetId="4">#REF!</definedName>
    <definedName name="_________dic94">#REF!</definedName>
    <definedName name="_________jun93" localSheetId="5">#REF!</definedName>
    <definedName name="_________jun93" localSheetId="4">#REF!</definedName>
    <definedName name="_________jun93">#REF!</definedName>
    <definedName name="_________jun94" localSheetId="5">#REF!</definedName>
    <definedName name="_________jun94" localSheetId="4">#REF!</definedName>
    <definedName name="_________jun94">#REF!</definedName>
    <definedName name="_________jun95" localSheetId="5">#REF!</definedName>
    <definedName name="_________jun95" localSheetId="4">#REF!</definedName>
    <definedName name="_________jun95">#REF!</definedName>
    <definedName name="_________mar94" localSheetId="5">#REF!</definedName>
    <definedName name="_________mar94" localSheetId="4">#REF!</definedName>
    <definedName name="_________mar94">#REF!</definedName>
    <definedName name="_________MAR95" localSheetId="5">#REF!</definedName>
    <definedName name="_________MAR95" localSheetId="4">#REF!</definedName>
    <definedName name="_________MAR95">#REF!</definedName>
    <definedName name="_________RIV2" localSheetId="5">'[4]Sarmiento 517'!#REF!</definedName>
    <definedName name="_________RIV2" localSheetId="4">'[4]Sarmiento 517'!#REF!</definedName>
    <definedName name="_________RIV2">'[4]Sarmiento 517'!#REF!</definedName>
    <definedName name="_________RIV3" localSheetId="5">'[4]Sarmiento 517'!#REF!</definedName>
    <definedName name="_________RIV3" localSheetId="4">'[4]Sarmiento 517'!#REF!</definedName>
    <definedName name="_________RIV3">'[4]Sarmiento 517'!#REF!</definedName>
    <definedName name="_________SAR10" localSheetId="5">'[4]Reconquista 823'!#REF!</definedName>
    <definedName name="_________SAR10" localSheetId="4">'[4]Reconquista 823'!#REF!</definedName>
    <definedName name="_________SAR10">'[4]Reconquista 823'!#REF!</definedName>
    <definedName name="_________SAR5" localSheetId="5">'[4]Reconquista 823'!#REF!</definedName>
    <definedName name="_________SAR5" localSheetId="4">'[4]Reconquista 823'!#REF!</definedName>
    <definedName name="_________SAR5">'[4]Reconquista 823'!#REF!</definedName>
    <definedName name="_________SAR80" localSheetId="5">'[4]Reconquista 823'!#REF!</definedName>
    <definedName name="_________SAR80" localSheetId="4">'[4]Reconquista 823'!#REF!</definedName>
    <definedName name="_________SAR80">'[4]Reconquista 823'!#REF!</definedName>
    <definedName name="_________set94" localSheetId="5">#REF!</definedName>
    <definedName name="_________set94" localSheetId="4">#REF!</definedName>
    <definedName name="_________set94">#REF!</definedName>
    <definedName name="_________set95" localSheetId="5">#REF!</definedName>
    <definedName name="_________set95" localSheetId="4">#REF!</definedName>
    <definedName name="_________set95">#REF!</definedName>
    <definedName name="_________TPy530231">#REF!</definedName>
    <definedName name="________DAT1" localSheetId="5">'[1]1211600001'!#REF!</definedName>
    <definedName name="________DAT1" localSheetId="4">'[1]1211600001'!#REF!</definedName>
    <definedName name="________DAT1">'[1]1211600001'!#REF!</definedName>
    <definedName name="________DAT10" localSheetId="5">'[2]Cruce-Aging'!#REF!</definedName>
    <definedName name="________DAT10" localSheetId="4">'[2]Cruce-Aging'!#REF!</definedName>
    <definedName name="________DAT10">'[2]Cruce-Aging'!#REF!</definedName>
    <definedName name="________DAT11" localSheetId="5">'[2]Cruce-Aging'!#REF!</definedName>
    <definedName name="________DAT11" localSheetId="4">'[2]Cruce-Aging'!#REF!</definedName>
    <definedName name="________DAT11">'[2]Cruce-Aging'!#REF!</definedName>
    <definedName name="________DAT12" localSheetId="5">'[2]Cruce-Aging'!#REF!</definedName>
    <definedName name="________DAT12" localSheetId="4">'[2]Cruce-Aging'!#REF!</definedName>
    <definedName name="________DAT12">'[2]Cruce-Aging'!#REF!</definedName>
    <definedName name="________DAT13" localSheetId="5">'[2]Cruce-Aging'!#REF!</definedName>
    <definedName name="________DAT13" localSheetId="4">'[2]Cruce-Aging'!#REF!</definedName>
    <definedName name="________DAT13">'[2]Cruce-Aging'!#REF!</definedName>
    <definedName name="________DAT14" localSheetId="5">'[2]Cruce-Aging'!#REF!</definedName>
    <definedName name="________DAT14" localSheetId="4">'[2]Cruce-Aging'!#REF!</definedName>
    <definedName name="________DAT14">'[2]Cruce-Aging'!#REF!</definedName>
    <definedName name="________DAT15" localSheetId="5">'[2]Cruce-Aging'!#REF!</definedName>
    <definedName name="________DAT15" localSheetId="4">'[2]Cruce-Aging'!#REF!</definedName>
    <definedName name="________DAT15">'[2]Cruce-Aging'!#REF!</definedName>
    <definedName name="________DAT16" localSheetId="5">'[2]Cruce-Aging'!#REF!</definedName>
    <definedName name="________DAT16" localSheetId="4">'[2]Cruce-Aging'!#REF!</definedName>
    <definedName name="________DAT16">'[2]Cruce-Aging'!#REF!</definedName>
    <definedName name="________DAT17" localSheetId="5">'[2]Cruce-Aging'!#REF!</definedName>
    <definedName name="________DAT17" localSheetId="4">'[2]Cruce-Aging'!#REF!</definedName>
    <definedName name="________DAT17">'[2]Cruce-Aging'!#REF!</definedName>
    <definedName name="________DAT18" localSheetId="5">'[2]Cruce-Aging'!#REF!</definedName>
    <definedName name="________DAT18" localSheetId="4">'[2]Cruce-Aging'!#REF!</definedName>
    <definedName name="________DAT18">'[2]Cruce-Aging'!#REF!</definedName>
    <definedName name="________DAT19" localSheetId="5">'[3]diferencia cbio prest'!#REF!</definedName>
    <definedName name="________DAT19" localSheetId="4">'[3]diferencia cbio prest'!#REF!</definedName>
    <definedName name="________DAT19">'[3]diferencia cbio prest'!#REF!</definedName>
    <definedName name="________DAT2" localSheetId="5">'[2]Cruce-Aging'!#REF!</definedName>
    <definedName name="________DAT2" localSheetId="4">'[2]Cruce-Aging'!#REF!</definedName>
    <definedName name="________DAT2">'[2]Cruce-Aging'!#REF!</definedName>
    <definedName name="________DAT20" localSheetId="5">'[3]diferencia cbio prest'!#REF!</definedName>
    <definedName name="________DAT20" localSheetId="4">'[3]diferencia cbio prest'!#REF!</definedName>
    <definedName name="________DAT20">'[3]diferencia cbio prest'!#REF!</definedName>
    <definedName name="________DAT24" localSheetId="5">#REF!</definedName>
    <definedName name="________DAT24" localSheetId="4">#REF!</definedName>
    <definedName name="________DAT24">#REF!</definedName>
    <definedName name="________DAT3" localSheetId="5">'[2]Cruce-Aging'!#REF!</definedName>
    <definedName name="________DAT3" localSheetId="4">'[2]Cruce-Aging'!#REF!</definedName>
    <definedName name="________DAT3">'[2]Cruce-Aging'!#REF!</definedName>
    <definedName name="________DAT4" localSheetId="5">'[2]Cruce-Aging'!#REF!</definedName>
    <definedName name="________DAT4" localSheetId="4">'[2]Cruce-Aging'!#REF!</definedName>
    <definedName name="________DAT4">'[2]Cruce-Aging'!#REF!</definedName>
    <definedName name="________DAT5" localSheetId="5">'[2]Cruce-Aging'!#REF!</definedName>
    <definedName name="________DAT5" localSheetId="4">'[2]Cruce-Aging'!#REF!</definedName>
    <definedName name="________DAT5">'[2]Cruce-Aging'!#REF!</definedName>
    <definedName name="________DAT6" localSheetId="5">'[2]Cruce-Aging'!#REF!</definedName>
    <definedName name="________DAT6" localSheetId="4">'[2]Cruce-Aging'!#REF!</definedName>
    <definedName name="________DAT6">'[2]Cruce-Aging'!#REF!</definedName>
    <definedName name="________DAT7" localSheetId="5">'[2]Cruce-Aging'!#REF!</definedName>
    <definedName name="________DAT7" localSheetId="4">'[2]Cruce-Aging'!#REF!</definedName>
    <definedName name="________DAT7">'[2]Cruce-Aging'!#REF!</definedName>
    <definedName name="________DAT8" localSheetId="5">'[2]Cruce-Aging'!#REF!</definedName>
    <definedName name="________DAT8" localSheetId="4">'[2]Cruce-Aging'!#REF!</definedName>
    <definedName name="________DAT8">'[2]Cruce-Aging'!#REF!</definedName>
    <definedName name="________DAT9" localSheetId="5">'[2]Cruce-Aging'!#REF!</definedName>
    <definedName name="________DAT9" localSheetId="4">'[2]Cruce-Aging'!#REF!</definedName>
    <definedName name="________DAT9">'[2]Cruce-Aging'!#REF!</definedName>
    <definedName name="________dic93" localSheetId="5">#REF!</definedName>
    <definedName name="________dic93" localSheetId="4">#REF!</definedName>
    <definedName name="________dic93">#REF!</definedName>
    <definedName name="________dic94" localSheetId="5">#REF!</definedName>
    <definedName name="________dic94" localSheetId="4">#REF!</definedName>
    <definedName name="________dic94">#REF!</definedName>
    <definedName name="________jun93" localSheetId="5">#REF!</definedName>
    <definedName name="________jun93" localSheetId="4">#REF!</definedName>
    <definedName name="________jun93">#REF!</definedName>
    <definedName name="________jun94" localSheetId="5">#REF!</definedName>
    <definedName name="________jun94" localSheetId="4">#REF!</definedName>
    <definedName name="________jun94">#REF!</definedName>
    <definedName name="________jun95" localSheetId="5">#REF!</definedName>
    <definedName name="________jun95" localSheetId="4">#REF!</definedName>
    <definedName name="________jun95">#REF!</definedName>
    <definedName name="________mar94" localSheetId="5">#REF!</definedName>
    <definedName name="________mar94" localSheetId="4">#REF!</definedName>
    <definedName name="________mar94">#REF!</definedName>
    <definedName name="________MAR95" localSheetId="5">#REF!</definedName>
    <definedName name="________MAR95" localSheetId="4">#REF!</definedName>
    <definedName name="________MAR95">#REF!</definedName>
    <definedName name="________RIV2" localSheetId="5">'[4]Sarmiento 517'!#REF!</definedName>
    <definedName name="________RIV2" localSheetId="4">'[4]Sarmiento 517'!#REF!</definedName>
    <definedName name="________RIV2">'[4]Sarmiento 517'!#REF!</definedName>
    <definedName name="________RIV3" localSheetId="5">'[4]Sarmiento 517'!#REF!</definedName>
    <definedName name="________RIV3" localSheetId="4">'[4]Sarmiento 517'!#REF!</definedName>
    <definedName name="________RIV3">'[4]Sarmiento 517'!#REF!</definedName>
    <definedName name="________SAR10" localSheetId="5">'[4]Reconquista 823'!#REF!</definedName>
    <definedName name="________SAR10" localSheetId="4">'[4]Reconquista 823'!#REF!</definedName>
    <definedName name="________SAR10">'[4]Reconquista 823'!#REF!</definedName>
    <definedName name="________SAR5" localSheetId="5">'[4]Reconquista 823'!#REF!</definedName>
    <definedName name="________SAR5" localSheetId="4">'[4]Reconquista 823'!#REF!</definedName>
    <definedName name="________SAR5">'[4]Reconquista 823'!#REF!</definedName>
    <definedName name="________SAR80" localSheetId="5">'[4]Reconquista 823'!#REF!</definedName>
    <definedName name="________SAR80" localSheetId="4">'[4]Reconquista 823'!#REF!</definedName>
    <definedName name="________SAR80">'[4]Reconquista 823'!#REF!</definedName>
    <definedName name="________set94" localSheetId="5">#REF!</definedName>
    <definedName name="________set94" localSheetId="4">#REF!</definedName>
    <definedName name="________set94">#REF!</definedName>
    <definedName name="________set95" localSheetId="5">#REF!</definedName>
    <definedName name="________set95" localSheetId="4">#REF!</definedName>
    <definedName name="________set95">#REF!</definedName>
    <definedName name="________TPy530231">#REF!</definedName>
    <definedName name="_______DAT1" localSheetId="5">'[1]1211600001'!#REF!</definedName>
    <definedName name="_______DAT1" localSheetId="4">'[1]1211600001'!#REF!</definedName>
    <definedName name="_______DAT1">'[1]1211600001'!#REF!</definedName>
    <definedName name="_______DAT10" localSheetId="5">'[2]Cruce-Aging'!#REF!</definedName>
    <definedName name="_______DAT10" localSheetId="4">'[2]Cruce-Aging'!#REF!</definedName>
    <definedName name="_______DAT10">'[2]Cruce-Aging'!#REF!</definedName>
    <definedName name="_______DAT11" localSheetId="5">'[2]Cruce-Aging'!#REF!</definedName>
    <definedName name="_______DAT11" localSheetId="4">'[2]Cruce-Aging'!#REF!</definedName>
    <definedName name="_______DAT11">'[2]Cruce-Aging'!#REF!</definedName>
    <definedName name="_______DAT12" localSheetId="5">'[2]Cruce-Aging'!#REF!</definedName>
    <definedName name="_______DAT12" localSheetId="4">'[2]Cruce-Aging'!#REF!</definedName>
    <definedName name="_______DAT12">'[2]Cruce-Aging'!#REF!</definedName>
    <definedName name="_______DAT13" localSheetId="5">'[2]Cruce-Aging'!#REF!</definedName>
    <definedName name="_______DAT13" localSheetId="4">'[2]Cruce-Aging'!#REF!</definedName>
    <definedName name="_______DAT13">'[2]Cruce-Aging'!#REF!</definedName>
    <definedName name="_______DAT14" localSheetId="5">'[2]Cruce-Aging'!#REF!</definedName>
    <definedName name="_______DAT14" localSheetId="4">'[2]Cruce-Aging'!#REF!</definedName>
    <definedName name="_______DAT14">'[2]Cruce-Aging'!#REF!</definedName>
    <definedName name="_______DAT15" localSheetId="5">'[2]Cruce-Aging'!#REF!</definedName>
    <definedName name="_______DAT15" localSheetId="4">'[2]Cruce-Aging'!#REF!</definedName>
    <definedName name="_______DAT15">'[2]Cruce-Aging'!#REF!</definedName>
    <definedName name="_______DAT16" localSheetId="5">'[2]Cruce-Aging'!#REF!</definedName>
    <definedName name="_______DAT16" localSheetId="4">'[2]Cruce-Aging'!#REF!</definedName>
    <definedName name="_______DAT16">'[2]Cruce-Aging'!#REF!</definedName>
    <definedName name="_______DAT17" localSheetId="5">'[2]Cruce-Aging'!#REF!</definedName>
    <definedName name="_______DAT17" localSheetId="4">'[2]Cruce-Aging'!#REF!</definedName>
    <definedName name="_______DAT17">'[2]Cruce-Aging'!#REF!</definedName>
    <definedName name="_______DAT18" localSheetId="5">'[2]Cruce-Aging'!#REF!</definedName>
    <definedName name="_______DAT18" localSheetId="4">'[2]Cruce-Aging'!#REF!</definedName>
    <definedName name="_______DAT18">'[2]Cruce-Aging'!#REF!</definedName>
    <definedName name="_______DAT19" localSheetId="5">'[3]diferencia cbio prest'!#REF!</definedName>
    <definedName name="_______DAT19" localSheetId="4">'[3]diferencia cbio prest'!#REF!</definedName>
    <definedName name="_______DAT19">'[3]diferencia cbio prest'!#REF!</definedName>
    <definedName name="_______DAT2" localSheetId="5">'[2]Cruce-Aging'!#REF!</definedName>
    <definedName name="_______DAT2" localSheetId="4">'[2]Cruce-Aging'!#REF!</definedName>
    <definedName name="_______DAT2">'[2]Cruce-Aging'!#REF!</definedName>
    <definedName name="_______DAT20" localSheetId="5">'[3]diferencia cbio prest'!#REF!</definedName>
    <definedName name="_______DAT20" localSheetId="4">'[3]diferencia cbio prest'!#REF!</definedName>
    <definedName name="_______DAT20">'[3]diferencia cbio prest'!#REF!</definedName>
    <definedName name="_______DAT21" localSheetId="5">#REF!</definedName>
    <definedName name="_______DAT21" localSheetId="4">#REF!</definedName>
    <definedName name="_______DAT21">#REF!</definedName>
    <definedName name="_______DAT22" localSheetId="5">#REF!</definedName>
    <definedName name="_______DAT22" localSheetId="4">#REF!</definedName>
    <definedName name="_______DAT22">#REF!</definedName>
    <definedName name="_______DAT23" localSheetId="5">#REF!</definedName>
    <definedName name="_______DAT23" localSheetId="4">#REF!</definedName>
    <definedName name="_______DAT23">#REF!</definedName>
    <definedName name="_______DAT24" localSheetId="5">#REF!</definedName>
    <definedName name="_______DAT24" localSheetId="4">#REF!</definedName>
    <definedName name="_______DAT24">#REF!</definedName>
    <definedName name="_______DAT25" localSheetId="5">#REF!</definedName>
    <definedName name="_______DAT25" localSheetId="4">#REF!</definedName>
    <definedName name="_______DAT25">#REF!</definedName>
    <definedName name="_______DAT26" localSheetId="5">#REF!</definedName>
    <definedName name="_______DAT26" localSheetId="4">#REF!</definedName>
    <definedName name="_______DAT26">#REF!</definedName>
    <definedName name="_______DAT27" localSheetId="5">#REF!</definedName>
    <definedName name="_______DAT27" localSheetId="4">#REF!</definedName>
    <definedName name="_______DAT27">#REF!</definedName>
    <definedName name="_______DAT28" localSheetId="5">#REF!</definedName>
    <definedName name="_______DAT28" localSheetId="4">#REF!</definedName>
    <definedName name="_______DAT28">#REF!</definedName>
    <definedName name="_______DAT29" localSheetId="5">#REF!</definedName>
    <definedName name="_______DAT29" localSheetId="4">#REF!</definedName>
    <definedName name="_______DAT29">#REF!</definedName>
    <definedName name="_______DAT3" localSheetId="5">'[2]Cruce-Aging'!#REF!</definedName>
    <definedName name="_______DAT3" localSheetId="4">'[2]Cruce-Aging'!#REF!</definedName>
    <definedName name="_______DAT3">'[2]Cruce-Aging'!#REF!</definedName>
    <definedName name="_______DAT30" localSheetId="5">#REF!</definedName>
    <definedName name="_______DAT30" localSheetId="4">#REF!</definedName>
    <definedName name="_______DAT30">#REF!</definedName>
    <definedName name="_______DAT31" localSheetId="5">#REF!</definedName>
    <definedName name="_______DAT31" localSheetId="4">#REF!</definedName>
    <definedName name="_______DAT31">#REF!</definedName>
    <definedName name="_______DAT4" localSheetId="5">'[2]Cruce-Aging'!#REF!</definedName>
    <definedName name="_______DAT4" localSheetId="4">'[2]Cruce-Aging'!#REF!</definedName>
    <definedName name="_______DAT4">'[2]Cruce-Aging'!#REF!</definedName>
    <definedName name="_______DAT5" localSheetId="5">'[2]Cruce-Aging'!#REF!</definedName>
    <definedName name="_______DAT5" localSheetId="4">'[2]Cruce-Aging'!#REF!</definedName>
    <definedName name="_______DAT5">'[2]Cruce-Aging'!#REF!</definedName>
    <definedName name="_______DAT6" localSheetId="5">'[2]Cruce-Aging'!#REF!</definedName>
    <definedName name="_______DAT6" localSheetId="4">'[2]Cruce-Aging'!#REF!</definedName>
    <definedName name="_______DAT6">'[2]Cruce-Aging'!#REF!</definedName>
    <definedName name="_______DAT7" localSheetId="5">'[2]Cruce-Aging'!#REF!</definedName>
    <definedName name="_______DAT7" localSheetId="4">'[2]Cruce-Aging'!#REF!</definedName>
    <definedName name="_______DAT7">'[2]Cruce-Aging'!#REF!</definedName>
    <definedName name="_______DAT8" localSheetId="5">'[2]Cruce-Aging'!#REF!</definedName>
    <definedName name="_______DAT8" localSheetId="4">'[2]Cruce-Aging'!#REF!</definedName>
    <definedName name="_______DAT8">'[2]Cruce-Aging'!#REF!</definedName>
    <definedName name="_______DAT9" localSheetId="5">'[2]Cruce-Aging'!#REF!</definedName>
    <definedName name="_______DAT9" localSheetId="4">'[2]Cruce-Aging'!#REF!</definedName>
    <definedName name="_______DAT9">'[2]Cruce-Aging'!#REF!</definedName>
    <definedName name="_______dic20" localSheetId="5">#REF!</definedName>
    <definedName name="_______dic20" localSheetId="4">#REF!</definedName>
    <definedName name="_______dic20">#REF!</definedName>
    <definedName name="_______dic93" localSheetId="5">#REF!</definedName>
    <definedName name="_______dic93" localSheetId="4">#REF!</definedName>
    <definedName name="_______dic93">#REF!</definedName>
    <definedName name="_______dic94" localSheetId="5">#REF!</definedName>
    <definedName name="_______dic94" localSheetId="4">#REF!</definedName>
    <definedName name="_______dic94">#REF!</definedName>
    <definedName name="_______jun93" localSheetId="5">#REF!</definedName>
    <definedName name="_______jun93" localSheetId="4">#REF!</definedName>
    <definedName name="_______jun93">#REF!</definedName>
    <definedName name="_______jun94" localSheetId="5">#REF!</definedName>
    <definedName name="_______jun94" localSheetId="4">#REF!</definedName>
    <definedName name="_______jun94">#REF!</definedName>
    <definedName name="_______jun95" localSheetId="5">#REF!</definedName>
    <definedName name="_______jun95" localSheetId="4">#REF!</definedName>
    <definedName name="_______jun95">#REF!</definedName>
    <definedName name="_______mar94" localSheetId="5">#REF!</definedName>
    <definedName name="_______mar94" localSheetId="4">#REF!</definedName>
    <definedName name="_______mar94">#REF!</definedName>
    <definedName name="_______MAR95" localSheetId="5">#REF!</definedName>
    <definedName name="_______MAR95" localSheetId="4">#REF!</definedName>
    <definedName name="_______MAR95">#REF!</definedName>
    <definedName name="_______res12" localSheetId="5">'[5]Datos del Balance'!$B$8</definedName>
    <definedName name="_______res12" localSheetId="4">'[5]Datos del Balance'!$B$8</definedName>
    <definedName name="_______res12">'[5]Datos del Balance'!$B$8</definedName>
    <definedName name="_______RIV2" localSheetId="5">'[4]Sarmiento 517'!#REF!</definedName>
    <definedName name="_______RIV2" localSheetId="4">'[4]Sarmiento 517'!#REF!</definedName>
    <definedName name="_______RIV2">'[4]Sarmiento 517'!#REF!</definedName>
    <definedName name="_______RIV3" localSheetId="5">'[4]Sarmiento 517'!#REF!</definedName>
    <definedName name="_______RIV3" localSheetId="4">'[4]Sarmiento 517'!#REF!</definedName>
    <definedName name="_______RIV3">'[4]Sarmiento 517'!#REF!</definedName>
    <definedName name="_______SAR10" localSheetId="5">'[4]Reconquista 823'!#REF!</definedName>
    <definedName name="_______SAR10" localSheetId="4">'[4]Reconquista 823'!#REF!</definedName>
    <definedName name="_______SAR10">'[4]Reconquista 823'!#REF!</definedName>
    <definedName name="_______SAR5" localSheetId="5">'[4]Reconquista 823'!#REF!</definedName>
    <definedName name="_______SAR5" localSheetId="4">'[4]Reconquista 823'!#REF!</definedName>
    <definedName name="_______SAR5">'[4]Reconquista 823'!#REF!</definedName>
    <definedName name="_______SAR80" localSheetId="5">'[4]Reconquista 823'!#REF!</definedName>
    <definedName name="_______SAR80" localSheetId="4">'[4]Reconquista 823'!#REF!</definedName>
    <definedName name="_______SAR80">'[4]Reconquista 823'!#REF!</definedName>
    <definedName name="_______set94" localSheetId="5">#REF!</definedName>
    <definedName name="_______set94" localSheetId="4">#REF!</definedName>
    <definedName name="_______set94">#REF!</definedName>
    <definedName name="_______set95" localSheetId="5">#REF!</definedName>
    <definedName name="_______set95" localSheetId="4">#REF!</definedName>
    <definedName name="_______set95">#REF!</definedName>
    <definedName name="_______TPy530231">#REF!</definedName>
    <definedName name="______ABR95">'[6]Bs.Uso Trim.'!$Z$8</definedName>
    <definedName name="______DAT1" localSheetId="5">#REF!</definedName>
    <definedName name="______DAT1" localSheetId="4">#REF!</definedName>
    <definedName name="______DAT1">#REF!</definedName>
    <definedName name="______DAT10" localSheetId="5">#REF!</definedName>
    <definedName name="______DAT10" localSheetId="4">#REF!</definedName>
    <definedName name="______DAT10">#REF!</definedName>
    <definedName name="______DAT11" localSheetId="5">#REF!</definedName>
    <definedName name="______DAT11" localSheetId="4">#REF!</definedName>
    <definedName name="______DAT11">#REF!</definedName>
    <definedName name="______DAT12" localSheetId="5">#REF!</definedName>
    <definedName name="______DAT12" localSheetId="4">#REF!</definedName>
    <definedName name="______DAT12">#REF!</definedName>
    <definedName name="______DAT13" localSheetId="5">#REF!</definedName>
    <definedName name="______DAT13" localSheetId="4">#REF!</definedName>
    <definedName name="______DAT13">#REF!</definedName>
    <definedName name="______DAT14" localSheetId="5">#REF!</definedName>
    <definedName name="______DAT14" localSheetId="4">#REF!</definedName>
    <definedName name="______DAT14">#REF!</definedName>
    <definedName name="______DAT15" localSheetId="5">#REF!</definedName>
    <definedName name="______DAT15" localSheetId="4">#REF!</definedName>
    <definedName name="______DAT15">#REF!</definedName>
    <definedName name="______DAT16" localSheetId="5">#REF!</definedName>
    <definedName name="______DAT16" localSheetId="4">#REF!</definedName>
    <definedName name="______DAT16">#REF!</definedName>
    <definedName name="______DAT17" localSheetId="5">#REF!</definedName>
    <definedName name="______DAT17" localSheetId="4">#REF!</definedName>
    <definedName name="______DAT17">#REF!</definedName>
    <definedName name="______DAT18" localSheetId="5">#REF!</definedName>
    <definedName name="______DAT18" localSheetId="4">#REF!</definedName>
    <definedName name="______DAT18">#REF!</definedName>
    <definedName name="______DAT19" localSheetId="5">#REF!</definedName>
    <definedName name="______DAT19" localSheetId="4">#REF!</definedName>
    <definedName name="______DAT19">#REF!</definedName>
    <definedName name="______DAT2" localSheetId="5">#REF!</definedName>
    <definedName name="______DAT2" localSheetId="4">#REF!</definedName>
    <definedName name="______DAT2">#REF!</definedName>
    <definedName name="______DAT20" localSheetId="5">#REF!</definedName>
    <definedName name="______DAT20" localSheetId="4">#REF!</definedName>
    <definedName name="______DAT20">#REF!</definedName>
    <definedName name="______DAT21" localSheetId="5">#REF!</definedName>
    <definedName name="______DAT21" localSheetId="4">#REF!</definedName>
    <definedName name="______DAT21">#REF!</definedName>
    <definedName name="______DAT22" localSheetId="5">#REF!</definedName>
    <definedName name="______DAT22" localSheetId="4">#REF!</definedName>
    <definedName name="______DAT22">#REF!</definedName>
    <definedName name="______DAT23" localSheetId="5">#REF!</definedName>
    <definedName name="______DAT23" localSheetId="4">#REF!</definedName>
    <definedName name="______DAT23">#REF!</definedName>
    <definedName name="______DAT24" localSheetId="5">#REF!</definedName>
    <definedName name="______DAT24" localSheetId="4">#REF!</definedName>
    <definedName name="______DAT24">#REF!</definedName>
    <definedName name="______DAT25" localSheetId="5">#REF!</definedName>
    <definedName name="______DAT25" localSheetId="4">#REF!</definedName>
    <definedName name="______DAT25">#REF!</definedName>
    <definedName name="______DAT26" localSheetId="5">#REF!</definedName>
    <definedName name="______DAT26" localSheetId="4">#REF!</definedName>
    <definedName name="______DAT26">#REF!</definedName>
    <definedName name="______DAT27" localSheetId="5">#REF!</definedName>
    <definedName name="______DAT27" localSheetId="4">#REF!</definedName>
    <definedName name="______DAT27">#REF!</definedName>
    <definedName name="______DAT28" localSheetId="5">#REF!</definedName>
    <definedName name="______DAT28" localSheetId="4">#REF!</definedName>
    <definedName name="______DAT28">#REF!</definedName>
    <definedName name="______DAT29" localSheetId="5">#REF!</definedName>
    <definedName name="______DAT29" localSheetId="4">#REF!</definedName>
    <definedName name="______DAT29">#REF!</definedName>
    <definedName name="______DAT3" localSheetId="5">#REF!</definedName>
    <definedName name="______DAT3" localSheetId="4">#REF!</definedName>
    <definedName name="______DAT3">#REF!</definedName>
    <definedName name="______DAT30" localSheetId="5">#REF!</definedName>
    <definedName name="______DAT30" localSheetId="4">#REF!</definedName>
    <definedName name="______DAT30">#REF!</definedName>
    <definedName name="______DAT31" localSheetId="5">#REF!</definedName>
    <definedName name="______DAT31" localSheetId="4">#REF!</definedName>
    <definedName name="______DAT31">#REF!</definedName>
    <definedName name="______DAT4" localSheetId="5">#REF!</definedName>
    <definedName name="______DAT4" localSheetId="4">#REF!</definedName>
    <definedName name="______DAT4">#REF!</definedName>
    <definedName name="______DAT5" localSheetId="5">#REF!</definedName>
    <definedName name="______DAT5" localSheetId="4">#REF!</definedName>
    <definedName name="______DAT5">#REF!</definedName>
    <definedName name="______DAT6" localSheetId="5">#REF!</definedName>
    <definedName name="______DAT6" localSheetId="4">#REF!</definedName>
    <definedName name="______DAT6">#REF!</definedName>
    <definedName name="______DAT7" localSheetId="5">#REF!</definedName>
    <definedName name="______DAT7" localSheetId="4">#REF!</definedName>
    <definedName name="______DAT7">#REF!</definedName>
    <definedName name="______DAT8" localSheetId="5">#REF!</definedName>
    <definedName name="______DAT8" localSheetId="4">#REF!</definedName>
    <definedName name="______DAT8">#REF!</definedName>
    <definedName name="______DAT9" localSheetId="5">#REF!</definedName>
    <definedName name="______DAT9" localSheetId="4">#REF!</definedName>
    <definedName name="______DAT9">#REF!</definedName>
    <definedName name="______dic20" localSheetId="5">#REF!</definedName>
    <definedName name="______dic20" localSheetId="4">#REF!</definedName>
    <definedName name="______dic20">#REF!</definedName>
    <definedName name="______dic93" localSheetId="5">#REF!</definedName>
    <definedName name="______dic93" localSheetId="4">#REF!</definedName>
    <definedName name="______dic93">#REF!</definedName>
    <definedName name="______dic94" localSheetId="5">#REF!</definedName>
    <definedName name="______dic94" localSheetId="4">#REF!</definedName>
    <definedName name="______dic94">#REF!</definedName>
    <definedName name="______ENE95">'[6]Bs.Uso Trim.'!$Z$5</definedName>
    <definedName name="______FEB95">'[6]Bs.Uso Trim.'!$Z$6</definedName>
    <definedName name="______jun93" localSheetId="5">#REF!</definedName>
    <definedName name="______jun93" localSheetId="4">#REF!</definedName>
    <definedName name="______jun93">#REF!</definedName>
    <definedName name="______jun94" localSheetId="5">#REF!</definedName>
    <definedName name="______jun94" localSheetId="4">#REF!</definedName>
    <definedName name="______jun94">#REF!</definedName>
    <definedName name="______jun95" localSheetId="5">#REF!</definedName>
    <definedName name="______jun95" localSheetId="4">#REF!</definedName>
    <definedName name="______jun95">#REF!</definedName>
    <definedName name="______mar94" localSheetId="5">#REF!</definedName>
    <definedName name="______mar94" localSheetId="4">#REF!</definedName>
    <definedName name="______mar94">#REF!</definedName>
    <definedName name="______MAR95" localSheetId="5">#REF!</definedName>
    <definedName name="______MAR95" localSheetId="4">#REF!</definedName>
    <definedName name="______MAR95">#REF!</definedName>
    <definedName name="______MAY95">'[6]Bs.Uso Trim.'!$Z$9</definedName>
    <definedName name="______res12" localSheetId="5">'[5]Datos del Balance'!$B$8</definedName>
    <definedName name="______res12" localSheetId="4">'[5]Datos del Balance'!$B$8</definedName>
    <definedName name="______res12">'[5]Datos del Balance'!$B$8</definedName>
    <definedName name="______RIV2" localSheetId="5">'[4]Sarmiento 517'!#REF!</definedName>
    <definedName name="______RIV2" localSheetId="4">'[4]Sarmiento 517'!#REF!</definedName>
    <definedName name="______RIV2">'[4]Sarmiento 517'!#REF!</definedName>
    <definedName name="______RIV3" localSheetId="5">'[4]Sarmiento 517'!#REF!</definedName>
    <definedName name="______RIV3" localSheetId="4">'[4]Sarmiento 517'!#REF!</definedName>
    <definedName name="______RIV3">'[4]Sarmiento 517'!#REF!</definedName>
    <definedName name="______SAR10" localSheetId="5">'[4]Reconquista 823'!#REF!</definedName>
    <definedName name="______SAR10" localSheetId="4">'[4]Reconquista 823'!#REF!</definedName>
    <definedName name="______SAR10">'[4]Reconquista 823'!#REF!</definedName>
    <definedName name="______SAR5" localSheetId="5">'[4]Reconquista 823'!#REF!</definedName>
    <definedName name="______SAR5" localSheetId="4">'[4]Reconquista 823'!#REF!</definedName>
    <definedName name="______SAR5">'[4]Reconquista 823'!#REF!</definedName>
    <definedName name="______SAR80" localSheetId="5">'[4]Reconquista 823'!#REF!</definedName>
    <definedName name="______SAR80" localSheetId="4">'[4]Reconquista 823'!#REF!</definedName>
    <definedName name="______SAR80">'[4]Reconquista 823'!#REF!</definedName>
    <definedName name="______set94" localSheetId="5">#REF!</definedName>
    <definedName name="______set94" localSheetId="4">#REF!</definedName>
    <definedName name="______set94">#REF!</definedName>
    <definedName name="______set95" localSheetId="5">#REF!</definedName>
    <definedName name="______set95" localSheetId="4">#REF!</definedName>
    <definedName name="______set95">#REF!</definedName>
    <definedName name="______TPy530231">#REF!</definedName>
    <definedName name="_____ABR95">'[6]Bs.Uso Trim.'!$Z$8</definedName>
    <definedName name="_____DAT1" localSheetId="5">#REF!</definedName>
    <definedName name="_____DAT1" localSheetId="4">#REF!</definedName>
    <definedName name="_____DAT1">#REF!</definedName>
    <definedName name="_____DAT10" localSheetId="5">#REF!</definedName>
    <definedName name="_____DAT10" localSheetId="4">#REF!</definedName>
    <definedName name="_____DAT10">#REF!</definedName>
    <definedName name="_____DAT11" localSheetId="5">#REF!</definedName>
    <definedName name="_____DAT11" localSheetId="4">#REF!</definedName>
    <definedName name="_____DAT11">#REF!</definedName>
    <definedName name="_____DAT12" localSheetId="5">#REF!</definedName>
    <definedName name="_____DAT12" localSheetId="4">#REF!</definedName>
    <definedName name="_____DAT12">#REF!</definedName>
    <definedName name="_____DAT13" localSheetId="5">#REF!</definedName>
    <definedName name="_____DAT13" localSheetId="4">#REF!</definedName>
    <definedName name="_____DAT13">#REF!</definedName>
    <definedName name="_____DAT14" localSheetId="5">#REF!</definedName>
    <definedName name="_____DAT14" localSheetId="4">#REF!</definedName>
    <definedName name="_____DAT14">#REF!</definedName>
    <definedName name="_____DAT15" localSheetId="5">#REF!</definedName>
    <definedName name="_____DAT15" localSheetId="4">#REF!</definedName>
    <definedName name="_____DAT15">#REF!</definedName>
    <definedName name="_____DAT16" localSheetId="5">#REF!</definedName>
    <definedName name="_____DAT16" localSheetId="4">#REF!</definedName>
    <definedName name="_____DAT16">#REF!</definedName>
    <definedName name="_____DAT17" localSheetId="5">#REF!</definedName>
    <definedName name="_____DAT17" localSheetId="4">#REF!</definedName>
    <definedName name="_____DAT17">#REF!</definedName>
    <definedName name="_____DAT18" localSheetId="5">#REF!</definedName>
    <definedName name="_____DAT18" localSheetId="4">#REF!</definedName>
    <definedName name="_____DAT18">#REF!</definedName>
    <definedName name="_____DAT19" localSheetId="5">#REF!</definedName>
    <definedName name="_____DAT19" localSheetId="4">#REF!</definedName>
    <definedName name="_____DAT19">#REF!</definedName>
    <definedName name="_____DAT2" localSheetId="5">#REF!</definedName>
    <definedName name="_____DAT2" localSheetId="4">#REF!</definedName>
    <definedName name="_____DAT2">#REF!</definedName>
    <definedName name="_____DAT20" localSheetId="5">#REF!</definedName>
    <definedName name="_____DAT20" localSheetId="4">#REF!</definedName>
    <definedName name="_____DAT20">#REF!</definedName>
    <definedName name="_____DAT21" localSheetId="5">#REF!</definedName>
    <definedName name="_____DAT21" localSheetId="4">#REF!</definedName>
    <definedName name="_____DAT21">#REF!</definedName>
    <definedName name="_____DAT22" localSheetId="5">#REF!</definedName>
    <definedName name="_____DAT22" localSheetId="4">#REF!</definedName>
    <definedName name="_____DAT22">#REF!</definedName>
    <definedName name="_____DAT23" localSheetId="5">#REF!</definedName>
    <definedName name="_____DAT23" localSheetId="4">#REF!</definedName>
    <definedName name="_____DAT23">#REF!</definedName>
    <definedName name="_____DAT24" localSheetId="5">#REF!</definedName>
    <definedName name="_____DAT24" localSheetId="4">#REF!</definedName>
    <definedName name="_____DAT24">#REF!</definedName>
    <definedName name="_____DAT25" localSheetId="5">#REF!</definedName>
    <definedName name="_____DAT25" localSheetId="4">#REF!</definedName>
    <definedName name="_____DAT25">#REF!</definedName>
    <definedName name="_____DAT26" localSheetId="5">#REF!</definedName>
    <definedName name="_____DAT26" localSheetId="4">#REF!</definedName>
    <definedName name="_____DAT26">#REF!</definedName>
    <definedName name="_____DAT27" localSheetId="5">#REF!</definedName>
    <definedName name="_____DAT27" localSheetId="4">#REF!</definedName>
    <definedName name="_____DAT27">#REF!</definedName>
    <definedName name="_____DAT28" localSheetId="5">#REF!</definedName>
    <definedName name="_____DAT28" localSheetId="4">#REF!</definedName>
    <definedName name="_____DAT28">#REF!</definedName>
    <definedName name="_____DAT29" localSheetId="5">#REF!</definedName>
    <definedName name="_____DAT29" localSheetId="4">#REF!</definedName>
    <definedName name="_____DAT29">#REF!</definedName>
    <definedName name="_____DAT3" localSheetId="5">#REF!</definedName>
    <definedName name="_____DAT3" localSheetId="4">#REF!</definedName>
    <definedName name="_____DAT3">#REF!</definedName>
    <definedName name="_____DAT30" localSheetId="5">#REF!</definedName>
    <definedName name="_____DAT30" localSheetId="4">#REF!</definedName>
    <definedName name="_____DAT30">#REF!</definedName>
    <definedName name="_____DAT31" localSheetId="5">#REF!</definedName>
    <definedName name="_____DAT31" localSheetId="4">#REF!</definedName>
    <definedName name="_____DAT31">#REF!</definedName>
    <definedName name="_____DAT4" localSheetId="5">#REF!</definedName>
    <definedName name="_____DAT4" localSheetId="4">#REF!</definedName>
    <definedName name="_____DAT4">#REF!</definedName>
    <definedName name="_____DAT5" localSheetId="5">#REF!</definedName>
    <definedName name="_____DAT5" localSheetId="4">#REF!</definedName>
    <definedName name="_____DAT5">#REF!</definedName>
    <definedName name="_____DAT6" localSheetId="5">#REF!</definedName>
    <definedName name="_____DAT6" localSheetId="4">#REF!</definedName>
    <definedName name="_____DAT6">#REF!</definedName>
    <definedName name="_____DAT7" localSheetId="5">#REF!</definedName>
    <definedName name="_____DAT7" localSheetId="4">#REF!</definedName>
    <definedName name="_____DAT7">#REF!</definedName>
    <definedName name="_____DAT8" localSheetId="5">#REF!</definedName>
    <definedName name="_____DAT8" localSheetId="4">#REF!</definedName>
    <definedName name="_____DAT8">#REF!</definedName>
    <definedName name="_____DAT9" localSheetId="5">#REF!</definedName>
    <definedName name="_____DAT9" localSheetId="4">#REF!</definedName>
    <definedName name="_____DAT9">#REF!</definedName>
    <definedName name="_____dic20" localSheetId="5">#REF!</definedName>
    <definedName name="_____dic20" localSheetId="4">#REF!</definedName>
    <definedName name="_____dic20">#REF!</definedName>
    <definedName name="_____dic93" localSheetId="5">#REF!</definedName>
    <definedName name="_____dic93" localSheetId="4">#REF!</definedName>
    <definedName name="_____dic93">#REF!</definedName>
    <definedName name="_____dic94" localSheetId="5">#REF!</definedName>
    <definedName name="_____dic94" localSheetId="4">#REF!</definedName>
    <definedName name="_____dic94">#REF!</definedName>
    <definedName name="_____ENE95">'[6]Bs.Uso Trim.'!$Z$5</definedName>
    <definedName name="_____FEB95">'[6]Bs.Uso Trim.'!$Z$6</definedName>
    <definedName name="_____jun93" localSheetId="5">#REF!</definedName>
    <definedName name="_____jun93" localSheetId="4">#REF!</definedName>
    <definedName name="_____jun93">#REF!</definedName>
    <definedName name="_____jun94" localSheetId="5">#REF!</definedName>
    <definedName name="_____jun94" localSheetId="4">#REF!</definedName>
    <definedName name="_____jun94">#REF!</definedName>
    <definedName name="_____jun95" localSheetId="5">#REF!</definedName>
    <definedName name="_____jun95" localSheetId="4">#REF!</definedName>
    <definedName name="_____jun95">#REF!</definedName>
    <definedName name="_____mar94" localSheetId="5">#REF!</definedName>
    <definedName name="_____mar94" localSheetId="4">#REF!</definedName>
    <definedName name="_____mar94">#REF!</definedName>
    <definedName name="_____MAR95" localSheetId="5">#REF!</definedName>
    <definedName name="_____MAR95" localSheetId="4">#REF!</definedName>
    <definedName name="_____MAR95">#REF!</definedName>
    <definedName name="_____MAY95">'[6]Bs.Uso Trim.'!$Z$9</definedName>
    <definedName name="_____res12" localSheetId="5">'[5]Datos del Balance'!$B$8</definedName>
    <definedName name="_____res12" localSheetId="4">'[5]Datos del Balance'!$B$8</definedName>
    <definedName name="_____res12">'[5]Datos del Balance'!$B$8</definedName>
    <definedName name="_____RIV2" localSheetId="5">'[4]Sarmiento 517'!#REF!</definedName>
    <definedName name="_____RIV2" localSheetId="4">'[4]Sarmiento 517'!#REF!</definedName>
    <definedName name="_____RIV2">'[4]Sarmiento 517'!#REF!</definedName>
    <definedName name="_____RIV3" localSheetId="5">'[4]Sarmiento 517'!#REF!</definedName>
    <definedName name="_____RIV3" localSheetId="4">'[4]Sarmiento 517'!#REF!</definedName>
    <definedName name="_____RIV3">'[4]Sarmiento 517'!#REF!</definedName>
    <definedName name="_____SAR10" localSheetId="5">'[4]Reconquista 823'!#REF!</definedName>
    <definedName name="_____SAR10" localSheetId="4">'[4]Reconquista 823'!#REF!</definedName>
    <definedName name="_____SAR10">'[4]Reconquista 823'!#REF!</definedName>
    <definedName name="_____SAR5" localSheetId="5">'[4]Reconquista 823'!#REF!</definedName>
    <definedName name="_____SAR5" localSheetId="4">'[4]Reconquista 823'!#REF!</definedName>
    <definedName name="_____SAR5">'[4]Reconquista 823'!#REF!</definedName>
    <definedName name="_____SAR80" localSheetId="5">'[4]Reconquista 823'!#REF!</definedName>
    <definedName name="_____SAR80" localSheetId="4">'[4]Reconquista 823'!#REF!</definedName>
    <definedName name="_____SAR80">'[4]Reconquista 823'!#REF!</definedName>
    <definedName name="_____set94" localSheetId="5">#REF!</definedName>
    <definedName name="_____set94" localSheetId="4">#REF!</definedName>
    <definedName name="_____set94">#REF!</definedName>
    <definedName name="_____set95" localSheetId="5">#REF!</definedName>
    <definedName name="_____set95" localSheetId="4">#REF!</definedName>
    <definedName name="_____set95">#REF!</definedName>
    <definedName name="_____TPy530231">#REF!</definedName>
    <definedName name="____ABR95">'[6]Bs.Uso Trim.'!$Z$8</definedName>
    <definedName name="____DAT1" localSheetId="5">#REF!</definedName>
    <definedName name="____DAT1" localSheetId="4">#REF!</definedName>
    <definedName name="____DAT1">#REF!</definedName>
    <definedName name="____DAT10" localSheetId="5">#REF!</definedName>
    <definedName name="____DAT10" localSheetId="4">#REF!</definedName>
    <definedName name="____DAT10">#REF!</definedName>
    <definedName name="____DAT11" localSheetId="5">#REF!</definedName>
    <definedName name="____DAT11" localSheetId="4">#REF!</definedName>
    <definedName name="____DAT11">#REF!</definedName>
    <definedName name="____DAT12" localSheetId="5">#REF!</definedName>
    <definedName name="____DAT12" localSheetId="4">#REF!</definedName>
    <definedName name="____DAT12">#REF!</definedName>
    <definedName name="____DAT13" localSheetId="5">#REF!</definedName>
    <definedName name="____DAT13" localSheetId="4">#REF!</definedName>
    <definedName name="____DAT13">#REF!</definedName>
    <definedName name="____DAT14" localSheetId="5">#REF!</definedName>
    <definedName name="____DAT14" localSheetId="4">#REF!</definedName>
    <definedName name="____DAT14">#REF!</definedName>
    <definedName name="____DAT15" localSheetId="5">#REF!</definedName>
    <definedName name="____DAT15" localSheetId="4">#REF!</definedName>
    <definedName name="____DAT15">#REF!</definedName>
    <definedName name="____DAT16" localSheetId="5">#REF!</definedName>
    <definedName name="____DAT16" localSheetId="4">#REF!</definedName>
    <definedName name="____DAT16">#REF!</definedName>
    <definedName name="____DAT17" localSheetId="5">#REF!</definedName>
    <definedName name="____DAT17" localSheetId="4">#REF!</definedName>
    <definedName name="____DAT17">#REF!</definedName>
    <definedName name="____DAT18" localSheetId="5">#REF!</definedName>
    <definedName name="____DAT18" localSheetId="4">#REF!</definedName>
    <definedName name="____DAT18">#REF!</definedName>
    <definedName name="____DAT19" localSheetId="5">#REF!</definedName>
    <definedName name="____DAT19" localSheetId="4">#REF!</definedName>
    <definedName name="____DAT19">#REF!</definedName>
    <definedName name="____DAT2" localSheetId="5">#REF!</definedName>
    <definedName name="____DAT2" localSheetId="4">#REF!</definedName>
    <definedName name="____DAT2">#REF!</definedName>
    <definedName name="____DAT20" localSheetId="5">#REF!</definedName>
    <definedName name="____DAT20" localSheetId="4">#REF!</definedName>
    <definedName name="____DAT20">#REF!</definedName>
    <definedName name="____DAT21" localSheetId="5">#REF!</definedName>
    <definedName name="____DAT21" localSheetId="4">#REF!</definedName>
    <definedName name="____DAT21">#REF!</definedName>
    <definedName name="____DAT22" localSheetId="5">#REF!</definedName>
    <definedName name="____DAT22" localSheetId="4">#REF!</definedName>
    <definedName name="____DAT22">#REF!</definedName>
    <definedName name="____DAT23" localSheetId="5">#REF!</definedName>
    <definedName name="____DAT23" localSheetId="4">#REF!</definedName>
    <definedName name="____DAT23">#REF!</definedName>
    <definedName name="____DAT24" localSheetId="5">#REF!</definedName>
    <definedName name="____DAT24" localSheetId="4">#REF!</definedName>
    <definedName name="____DAT24">#REF!</definedName>
    <definedName name="____DAT25" localSheetId="5">#REF!</definedName>
    <definedName name="____DAT25" localSheetId="4">#REF!</definedName>
    <definedName name="____DAT25">#REF!</definedName>
    <definedName name="____DAT26" localSheetId="5">#REF!</definedName>
    <definedName name="____DAT26" localSheetId="4">#REF!</definedName>
    <definedName name="____DAT26">#REF!</definedName>
    <definedName name="____DAT27" localSheetId="5">#REF!</definedName>
    <definedName name="____DAT27" localSheetId="4">#REF!</definedName>
    <definedName name="____DAT27">#REF!</definedName>
    <definedName name="____DAT28" localSheetId="5">#REF!</definedName>
    <definedName name="____DAT28" localSheetId="4">#REF!</definedName>
    <definedName name="____DAT28">#REF!</definedName>
    <definedName name="____DAT29" localSheetId="5">#REF!</definedName>
    <definedName name="____DAT29" localSheetId="4">#REF!</definedName>
    <definedName name="____DAT29">#REF!</definedName>
    <definedName name="____DAT3" localSheetId="5">#REF!</definedName>
    <definedName name="____DAT3" localSheetId="4">#REF!</definedName>
    <definedName name="____DAT3">#REF!</definedName>
    <definedName name="____DAT30" localSheetId="5">#REF!</definedName>
    <definedName name="____DAT30" localSheetId="4">#REF!</definedName>
    <definedName name="____DAT30">#REF!</definedName>
    <definedName name="____DAT31" localSheetId="5">#REF!</definedName>
    <definedName name="____DAT31" localSheetId="4">#REF!</definedName>
    <definedName name="____DAT31">#REF!</definedName>
    <definedName name="____DAT32" localSheetId="5">#REF!</definedName>
    <definedName name="____DAT32" localSheetId="4">#REF!</definedName>
    <definedName name="____DAT32">#REF!</definedName>
    <definedName name="____DAT33" localSheetId="5">#REF!</definedName>
    <definedName name="____DAT33" localSheetId="4">#REF!</definedName>
    <definedName name="____DAT33">#REF!</definedName>
    <definedName name="____DAT34" localSheetId="5">#REF!</definedName>
    <definedName name="____DAT34" localSheetId="4">#REF!</definedName>
    <definedName name="____DAT34">#REF!</definedName>
    <definedName name="____DAT4" localSheetId="5">#REF!</definedName>
    <definedName name="____DAT4" localSheetId="4">#REF!</definedName>
    <definedName name="____DAT4">#REF!</definedName>
    <definedName name="____DAT5" localSheetId="5">#REF!</definedName>
    <definedName name="____DAT5" localSheetId="4">#REF!</definedName>
    <definedName name="____DAT5">#REF!</definedName>
    <definedName name="____DAT6" localSheetId="5">#REF!</definedName>
    <definedName name="____DAT6" localSheetId="4">#REF!</definedName>
    <definedName name="____DAT6">#REF!</definedName>
    <definedName name="____DAT7" localSheetId="5">#REF!</definedName>
    <definedName name="____DAT7" localSheetId="4">#REF!</definedName>
    <definedName name="____DAT7">#REF!</definedName>
    <definedName name="____DAT8" localSheetId="5">#REF!</definedName>
    <definedName name="____DAT8" localSheetId="4">#REF!</definedName>
    <definedName name="____DAT8">#REF!</definedName>
    <definedName name="____DAT9" localSheetId="5">#REF!</definedName>
    <definedName name="____DAT9" localSheetId="4">#REF!</definedName>
    <definedName name="____DAT9">#REF!</definedName>
    <definedName name="____dic20" localSheetId="5">#REF!</definedName>
    <definedName name="____dic20" localSheetId="4">#REF!</definedName>
    <definedName name="____dic20">#REF!</definedName>
    <definedName name="____dic93" localSheetId="5">#REF!</definedName>
    <definedName name="____dic93" localSheetId="4">#REF!</definedName>
    <definedName name="____dic93">#REF!</definedName>
    <definedName name="____dic94" localSheetId="5">#REF!</definedName>
    <definedName name="____dic94" localSheetId="4">#REF!</definedName>
    <definedName name="____dic94">#REF!</definedName>
    <definedName name="____ENE95">'[6]Bs.Uso Trim.'!$Z$5</definedName>
    <definedName name="____FEB95">'[6]Bs.Uso Trim.'!$Z$6</definedName>
    <definedName name="____jun93" localSheetId="5">#REF!</definedName>
    <definedName name="____jun93" localSheetId="4">#REF!</definedName>
    <definedName name="____jun93">#REF!</definedName>
    <definedName name="____jun94" localSheetId="5">#REF!</definedName>
    <definedName name="____jun94" localSheetId="4">#REF!</definedName>
    <definedName name="____jun94">#REF!</definedName>
    <definedName name="____jun95" localSheetId="5">#REF!</definedName>
    <definedName name="____jun95" localSheetId="4">#REF!</definedName>
    <definedName name="____jun95">#REF!</definedName>
    <definedName name="____mar94" localSheetId="5">#REF!</definedName>
    <definedName name="____mar94" localSheetId="4">#REF!</definedName>
    <definedName name="____mar94">#REF!</definedName>
    <definedName name="____MAR95" localSheetId="5">#REF!</definedName>
    <definedName name="____MAR95" localSheetId="4">#REF!</definedName>
    <definedName name="____MAR95">#REF!</definedName>
    <definedName name="____MAY95">'[6]Bs.Uso Trim.'!$Z$9</definedName>
    <definedName name="____res12" localSheetId="5">'[5]Datos del Balance'!$B$8</definedName>
    <definedName name="____res12" localSheetId="4">'[5]Datos del Balance'!$B$8</definedName>
    <definedName name="____res12">'[5]Datos del Balance'!$B$8</definedName>
    <definedName name="____RIV2" localSheetId="5">#REF!</definedName>
    <definedName name="____RIV2" localSheetId="4">#REF!</definedName>
    <definedName name="____RIV2">#REF!</definedName>
    <definedName name="____RIV3" localSheetId="5">#REF!</definedName>
    <definedName name="____RIV3" localSheetId="4">#REF!</definedName>
    <definedName name="____RIV3">#REF!</definedName>
    <definedName name="____SAR10" localSheetId="5">#REF!</definedName>
    <definedName name="____SAR10" localSheetId="4">#REF!</definedName>
    <definedName name="____SAR10">#REF!</definedName>
    <definedName name="____SAR5" localSheetId="5">#REF!</definedName>
    <definedName name="____SAR5" localSheetId="4">#REF!</definedName>
    <definedName name="____SAR5">#REF!</definedName>
    <definedName name="____SAR80" localSheetId="5">#REF!</definedName>
    <definedName name="____SAR80" localSheetId="4">#REF!</definedName>
    <definedName name="____SAR80">#REF!</definedName>
    <definedName name="____set94" localSheetId="5">#REF!</definedName>
    <definedName name="____set94" localSheetId="4">#REF!</definedName>
    <definedName name="____set94">#REF!</definedName>
    <definedName name="____set95" localSheetId="5">#REF!</definedName>
    <definedName name="____set95" localSheetId="4">#REF!</definedName>
    <definedName name="____set95">#REF!</definedName>
    <definedName name="____TPy530231">'[7]#REF'!$A$4</definedName>
    <definedName name="___ABR95">'[6]Bs.Uso Trim.'!$Z$8</definedName>
    <definedName name="___DAT1" localSheetId="5">#REF!</definedName>
    <definedName name="___DAT1" localSheetId="4">#REF!</definedName>
    <definedName name="___DAT1">#REF!</definedName>
    <definedName name="___DAT10" localSheetId="5">#REF!</definedName>
    <definedName name="___DAT10" localSheetId="4">#REF!</definedName>
    <definedName name="___DAT10">#REF!</definedName>
    <definedName name="___DAT11" localSheetId="5">#REF!</definedName>
    <definedName name="___DAT11" localSheetId="4">#REF!</definedName>
    <definedName name="___DAT11">#REF!</definedName>
    <definedName name="___DAT12" localSheetId="5">#REF!</definedName>
    <definedName name="___DAT12" localSheetId="4">#REF!</definedName>
    <definedName name="___DAT12">#REF!</definedName>
    <definedName name="___DAT13" localSheetId="5">#REF!</definedName>
    <definedName name="___DAT13" localSheetId="4">#REF!</definedName>
    <definedName name="___DAT13">#REF!</definedName>
    <definedName name="___DAT14" localSheetId="5">#REF!</definedName>
    <definedName name="___DAT14" localSheetId="4">#REF!</definedName>
    <definedName name="___DAT14">#REF!</definedName>
    <definedName name="___DAT15" localSheetId="5">#REF!</definedName>
    <definedName name="___DAT15" localSheetId="4">#REF!</definedName>
    <definedName name="___DAT15">#REF!</definedName>
    <definedName name="___DAT16" localSheetId="5">#REF!</definedName>
    <definedName name="___DAT16" localSheetId="4">#REF!</definedName>
    <definedName name="___DAT16">#REF!</definedName>
    <definedName name="___DAT17" localSheetId="5">#REF!</definedName>
    <definedName name="___DAT17" localSheetId="4">#REF!</definedName>
    <definedName name="___DAT17">#REF!</definedName>
    <definedName name="___DAT18" localSheetId="5">#REF!</definedName>
    <definedName name="___DAT18" localSheetId="4">#REF!</definedName>
    <definedName name="___DAT18">#REF!</definedName>
    <definedName name="___DAT19" localSheetId="5">#REF!</definedName>
    <definedName name="___DAT19" localSheetId="4">#REF!</definedName>
    <definedName name="___DAT19">#REF!</definedName>
    <definedName name="___DAT2" localSheetId="5">#REF!</definedName>
    <definedName name="___DAT2" localSheetId="4">#REF!</definedName>
    <definedName name="___DAT2">#REF!</definedName>
    <definedName name="___DAT20" localSheetId="5">#REF!</definedName>
    <definedName name="___DAT20" localSheetId="4">#REF!</definedName>
    <definedName name="___DAT20">#REF!</definedName>
    <definedName name="___DAT21" localSheetId="5">#REF!</definedName>
    <definedName name="___DAT21" localSheetId="4">#REF!</definedName>
    <definedName name="___DAT21">#REF!</definedName>
    <definedName name="___DAT22" localSheetId="5">#REF!</definedName>
    <definedName name="___DAT22" localSheetId="4">#REF!</definedName>
    <definedName name="___DAT22">#REF!</definedName>
    <definedName name="___DAT23" localSheetId="5">#REF!</definedName>
    <definedName name="___DAT23" localSheetId="4">#REF!</definedName>
    <definedName name="___DAT23">#REF!</definedName>
    <definedName name="___DAT24" localSheetId="5">#REF!</definedName>
    <definedName name="___DAT24" localSheetId="4">#REF!</definedName>
    <definedName name="___DAT24">#REF!</definedName>
    <definedName name="___DAT25" localSheetId="5">#REF!</definedName>
    <definedName name="___DAT25" localSheetId="4">#REF!</definedName>
    <definedName name="___DAT25">#REF!</definedName>
    <definedName name="___DAT26" localSheetId="5">#REF!</definedName>
    <definedName name="___DAT26" localSheetId="4">#REF!</definedName>
    <definedName name="___DAT26">#REF!</definedName>
    <definedName name="___DAT27" localSheetId="5">#REF!</definedName>
    <definedName name="___DAT27" localSheetId="4">#REF!</definedName>
    <definedName name="___DAT27">#REF!</definedName>
    <definedName name="___DAT28" localSheetId="5">#REF!</definedName>
    <definedName name="___DAT28" localSheetId="4">#REF!</definedName>
    <definedName name="___DAT28">#REF!</definedName>
    <definedName name="___DAT29" localSheetId="5">#REF!</definedName>
    <definedName name="___DAT29" localSheetId="4">#REF!</definedName>
    <definedName name="___DAT29">#REF!</definedName>
    <definedName name="___DAT3" localSheetId="5">#REF!</definedName>
    <definedName name="___DAT3" localSheetId="4">#REF!</definedName>
    <definedName name="___DAT3">#REF!</definedName>
    <definedName name="___DAT30" localSheetId="5">#REF!</definedName>
    <definedName name="___DAT30" localSheetId="4">#REF!</definedName>
    <definedName name="___DAT30">#REF!</definedName>
    <definedName name="___DAT31" localSheetId="5">#REF!</definedName>
    <definedName name="___DAT31" localSheetId="4">#REF!</definedName>
    <definedName name="___DAT31">#REF!</definedName>
    <definedName name="___DAT32" localSheetId="5">#REF!</definedName>
    <definedName name="___DAT32" localSheetId="4">#REF!</definedName>
    <definedName name="___DAT32">#REF!</definedName>
    <definedName name="___DAT33" localSheetId="5">#REF!</definedName>
    <definedName name="___DAT33" localSheetId="4">#REF!</definedName>
    <definedName name="___DAT33">#REF!</definedName>
    <definedName name="___DAT34" localSheetId="5">#REF!</definedName>
    <definedName name="___DAT34" localSheetId="4">#REF!</definedName>
    <definedName name="___DAT34">#REF!</definedName>
    <definedName name="___DAT4" localSheetId="5">#REF!</definedName>
    <definedName name="___DAT4" localSheetId="4">#REF!</definedName>
    <definedName name="___DAT4">#REF!</definedName>
    <definedName name="___DAT5" localSheetId="5">#REF!</definedName>
    <definedName name="___DAT5" localSheetId="4">#REF!</definedName>
    <definedName name="___DAT5">#REF!</definedName>
    <definedName name="___DAT6" localSheetId="5">#REF!</definedName>
    <definedName name="___DAT6" localSheetId="4">#REF!</definedName>
    <definedName name="___DAT6">#REF!</definedName>
    <definedName name="___DAT7" localSheetId="5">#REF!</definedName>
    <definedName name="___DAT7" localSheetId="4">#REF!</definedName>
    <definedName name="___DAT7">#REF!</definedName>
    <definedName name="___DAT8" localSheetId="5">#REF!</definedName>
    <definedName name="___DAT8" localSheetId="4">#REF!</definedName>
    <definedName name="___DAT8">#REF!</definedName>
    <definedName name="___DAT9" localSheetId="5">#REF!</definedName>
    <definedName name="___DAT9" localSheetId="4">#REF!</definedName>
    <definedName name="___DAT9">#REF!</definedName>
    <definedName name="___dic20" localSheetId="5">#REF!</definedName>
    <definedName name="___dic20" localSheetId="4">#REF!</definedName>
    <definedName name="___dic20">#REF!</definedName>
    <definedName name="___dic93" localSheetId="5">#REF!</definedName>
    <definedName name="___dic93" localSheetId="4">#REF!</definedName>
    <definedName name="___dic93">#REF!</definedName>
    <definedName name="___dic94" localSheetId="5">#REF!</definedName>
    <definedName name="___dic94" localSheetId="4">#REF!</definedName>
    <definedName name="___dic94">#REF!</definedName>
    <definedName name="___ENE95">'[6]Bs.Uso Trim.'!$Z$5</definedName>
    <definedName name="___FEB95">'[6]Bs.Uso Trim.'!$Z$6</definedName>
    <definedName name="___jun93" localSheetId="5">#REF!</definedName>
    <definedName name="___jun93" localSheetId="4">#REF!</definedName>
    <definedName name="___jun93">#REF!</definedName>
    <definedName name="___jun94" localSheetId="5">#REF!</definedName>
    <definedName name="___jun94" localSheetId="4">#REF!</definedName>
    <definedName name="___jun94">#REF!</definedName>
    <definedName name="___jun95" localSheetId="5">#REF!</definedName>
    <definedName name="___jun95" localSheetId="4">#REF!</definedName>
    <definedName name="___jun95">#REF!</definedName>
    <definedName name="___mac5" localSheetId="5">#REF!</definedName>
    <definedName name="___mac5" localSheetId="4">#REF!</definedName>
    <definedName name="___mac5">#REF!</definedName>
    <definedName name="___mar94" localSheetId="5">#REF!</definedName>
    <definedName name="___mar94" localSheetId="4">#REF!</definedName>
    <definedName name="___mar94">#REF!</definedName>
    <definedName name="___MAR95" localSheetId="5">#REF!</definedName>
    <definedName name="___MAR95" localSheetId="4">#REF!</definedName>
    <definedName name="___MAR95">#REF!</definedName>
    <definedName name="___MAY95">'[6]Bs.Uso Trim.'!$Z$9</definedName>
    <definedName name="___res12" localSheetId="5">'[5]Datos del Balance'!$B$8</definedName>
    <definedName name="___res12" localSheetId="4">'[5]Datos del Balance'!$B$8</definedName>
    <definedName name="___res12">'[5]Datos del Balance'!$B$8</definedName>
    <definedName name="___RES2" localSheetId="5">#REF!</definedName>
    <definedName name="___RES2" localSheetId="4">#REF!</definedName>
    <definedName name="___RES2">#REF!</definedName>
    <definedName name="___RIV2" localSheetId="5">#REF!</definedName>
    <definedName name="___RIV2" localSheetId="4">#REF!</definedName>
    <definedName name="___RIV2">#REF!</definedName>
    <definedName name="___RIV3" localSheetId="5">#REF!</definedName>
    <definedName name="___RIV3" localSheetId="4">#REF!</definedName>
    <definedName name="___RIV3">#REF!</definedName>
    <definedName name="___SAR10" localSheetId="5">#REF!</definedName>
    <definedName name="___SAR10" localSheetId="4">#REF!</definedName>
    <definedName name="___SAR10">#REF!</definedName>
    <definedName name="___SAR5" localSheetId="5">#REF!</definedName>
    <definedName name="___SAR5" localSheetId="4">#REF!</definedName>
    <definedName name="___SAR5">#REF!</definedName>
    <definedName name="___SAR80" localSheetId="5">#REF!</definedName>
    <definedName name="___SAR80" localSheetId="4">#REF!</definedName>
    <definedName name="___SAR80">#REF!</definedName>
    <definedName name="___set94" localSheetId="5">#REF!</definedName>
    <definedName name="___set94" localSheetId="4">#REF!</definedName>
    <definedName name="___set94">#REF!</definedName>
    <definedName name="___set95" localSheetId="5">#REF!</definedName>
    <definedName name="___set95" localSheetId="4">#REF!</definedName>
    <definedName name="___set95">#REF!</definedName>
    <definedName name="___TC2" localSheetId="5">#REF!</definedName>
    <definedName name="___TC2" localSheetId="4">#REF!</definedName>
    <definedName name="___TC2">#REF!</definedName>
    <definedName name="___TPy530231">'[7]#REF'!$A$4</definedName>
    <definedName name="__ABR95">'[6]Bs.Uso Trim.'!$Z$8</definedName>
    <definedName name="__DAT1" localSheetId="5">#REF!</definedName>
    <definedName name="__DAT1" localSheetId="4">#REF!</definedName>
    <definedName name="__DAT1">#REF!</definedName>
    <definedName name="__DAT10" localSheetId="5">#REF!</definedName>
    <definedName name="__DAT10" localSheetId="4">#REF!</definedName>
    <definedName name="__DAT10">#REF!</definedName>
    <definedName name="__DAT11" localSheetId="5">#REF!</definedName>
    <definedName name="__DAT11" localSheetId="4">#REF!</definedName>
    <definedName name="__DAT11">#REF!</definedName>
    <definedName name="__DAT12" localSheetId="5">#REF!</definedName>
    <definedName name="__DAT12" localSheetId="4">#REF!</definedName>
    <definedName name="__DAT12">#REF!</definedName>
    <definedName name="__DAT13" localSheetId="5">#REF!</definedName>
    <definedName name="__DAT13" localSheetId="4">#REF!</definedName>
    <definedName name="__DAT13">#REF!</definedName>
    <definedName name="__DAT14" localSheetId="5">#REF!</definedName>
    <definedName name="__DAT14" localSheetId="4">#REF!</definedName>
    <definedName name="__DAT14">#REF!</definedName>
    <definedName name="__DAT15" localSheetId="5">#REF!</definedName>
    <definedName name="__DAT15" localSheetId="4">#REF!</definedName>
    <definedName name="__DAT15">#REF!</definedName>
    <definedName name="__DAT16" localSheetId="5">#REF!</definedName>
    <definedName name="__DAT16" localSheetId="4">#REF!</definedName>
    <definedName name="__DAT16">#REF!</definedName>
    <definedName name="__DAT17" localSheetId="5">#REF!</definedName>
    <definedName name="__DAT17" localSheetId="4">#REF!</definedName>
    <definedName name="__DAT17">#REF!</definedName>
    <definedName name="__DAT18" localSheetId="5">#REF!</definedName>
    <definedName name="__DAT18" localSheetId="4">#REF!</definedName>
    <definedName name="__DAT18">#REF!</definedName>
    <definedName name="__DAT19" localSheetId="5">#REF!</definedName>
    <definedName name="__DAT19" localSheetId="4">#REF!</definedName>
    <definedName name="__DAT19">#REF!</definedName>
    <definedName name="__DAT2" localSheetId="5">#REF!</definedName>
    <definedName name="__DAT2" localSheetId="4">#REF!</definedName>
    <definedName name="__DAT2">#REF!</definedName>
    <definedName name="__DAT20" localSheetId="5">#REF!</definedName>
    <definedName name="__DAT20" localSheetId="4">#REF!</definedName>
    <definedName name="__DAT20">#REF!</definedName>
    <definedName name="__DAT21" localSheetId="5">#REF!</definedName>
    <definedName name="__DAT21" localSheetId="4">#REF!</definedName>
    <definedName name="__DAT21">#REF!</definedName>
    <definedName name="__DAT22" localSheetId="5">#REF!</definedName>
    <definedName name="__DAT22" localSheetId="4">#REF!</definedName>
    <definedName name="__DAT22">#REF!</definedName>
    <definedName name="__DAT23" localSheetId="5">#REF!</definedName>
    <definedName name="__DAT23" localSheetId="4">#REF!</definedName>
    <definedName name="__DAT23">#REF!</definedName>
    <definedName name="__dat2323" localSheetId="5">#REF!</definedName>
    <definedName name="__dat2323" localSheetId="4">#REF!</definedName>
    <definedName name="__dat2323">#REF!</definedName>
    <definedName name="__DAT24" localSheetId="5">#REF!</definedName>
    <definedName name="__DAT24" localSheetId="4">#REF!</definedName>
    <definedName name="__DAT24">#REF!</definedName>
    <definedName name="__DAT25" localSheetId="5">#REF!</definedName>
    <definedName name="__DAT25" localSheetId="4">#REF!</definedName>
    <definedName name="__DAT25">#REF!</definedName>
    <definedName name="__DAT26" localSheetId="5">#REF!</definedName>
    <definedName name="__DAT26" localSheetId="4">#REF!</definedName>
    <definedName name="__DAT26">#REF!</definedName>
    <definedName name="__DAT27" localSheetId="5">#REF!</definedName>
    <definedName name="__DAT27" localSheetId="4">#REF!</definedName>
    <definedName name="__DAT27">#REF!</definedName>
    <definedName name="__DAT28" localSheetId="5">#REF!</definedName>
    <definedName name="__DAT28" localSheetId="4">#REF!</definedName>
    <definedName name="__DAT28">#REF!</definedName>
    <definedName name="__DAT29" localSheetId="5">#REF!</definedName>
    <definedName name="__DAT29" localSheetId="4">#REF!</definedName>
    <definedName name="__DAT29">#REF!</definedName>
    <definedName name="__DAT3" localSheetId="5">#REF!</definedName>
    <definedName name="__DAT3" localSheetId="4">#REF!</definedName>
    <definedName name="__DAT3">#REF!</definedName>
    <definedName name="__DAT30" localSheetId="5">#REF!</definedName>
    <definedName name="__DAT30" localSheetId="4">#REF!</definedName>
    <definedName name="__DAT30">#REF!</definedName>
    <definedName name="__DAT31" localSheetId="5">#REF!</definedName>
    <definedName name="__DAT31" localSheetId="4">#REF!</definedName>
    <definedName name="__DAT31">#REF!</definedName>
    <definedName name="__DAT32" localSheetId="5">#REF!</definedName>
    <definedName name="__DAT32" localSheetId="4">#REF!</definedName>
    <definedName name="__DAT32">#REF!</definedName>
    <definedName name="__DAT33" localSheetId="5">#REF!</definedName>
    <definedName name="__DAT33" localSheetId="4">#REF!</definedName>
    <definedName name="__DAT33">#REF!</definedName>
    <definedName name="__DAT34" localSheetId="5">#REF!</definedName>
    <definedName name="__DAT34" localSheetId="4">#REF!</definedName>
    <definedName name="__DAT34">#REF!</definedName>
    <definedName name="__DAT4" localSheetId="5">#REF!</definedName>
    <definedName name="__DAT4" localSheetId="4">#REF!</definedName>
    <definedName name="__DAT4">#REF!</definedName>
    <definedName name="__DAT5" localSheetId="5">#REF!</definedName>
    <definedName name="__DAT5" localSheetId="4">#REF!</definedName>
    <definedName name="__DAT5">#REF!</definedName>
    <definedName name="__DAT6" localSheetId="5">#REF!</definedName>
    <definedName name="__DAT6" localSheetId="4">#REF!</definedName>
    <definedName name="__DAT6">#REF!</definedName>
    <definedName name="__DAT7" localSheetId="5">#REF!</definedName>
    <definedName name="__DAT7" localSheetId="4">#REF!</definedName>
    <definedName name="__DAT7">#REF!</definedName>
    <definedName name="__DAT8" localSheetId="5">#REF!</definedName>
    <definedName name="__DAT8" localSheetId="4">#REF!</definedName>
    <definedName name="__DAT8">#REF!</definedName>
    <definedName name="__DAT9" localSheetId="5">#REF!</definedName>
    <definedName name="__DAT9" localSheetId="4">#REF!</definedName>
    <definedName name="__DAT9">#REF!</definedName>
    <definedName name="__dic20" localSheetId="5">#REF!</definedName>
    <definedName name="__dic20" localSheetId="4">#REF!</definedName>
    <definedName name="__dic20">#REF!</definedName>
    <definedName name="__dic93" localSheetId="5">#REF!</definedName>
    <definedName name="__dic93" localSheetId="4">#REF!</definedName>
    <definedName name="__dic93">#REF!</definedName>
    <definedName name="__dic94" localSheetId="5">#REF!</definedName>
    <definedName name="__dic94" localSheetId="4">#REF!</definedName>
    <definedName name="__dic94">#REF!</definedName>
    <definedName name="__ENE95">'[6]Bs.Uso Trim.'!$Z$5</definedName>
    <definedName name="__FEB95">'[6]Bs.Uso Trim.'!$Z$6</definedName>
    <definedName name="__jun93" localSheetId="5">#REF!</definedName>
    <definedName name="__jun93" localSheetId="4">#REF!</definedName>
    <definedName name="__jun93">#REF!</definedName>
    <definedName name="__jun94" localSheetId="5">#REF!</definedName>
    <definedName name="__jun94" localSheetId="4">#REF!</definedName>
    <definedName name="__jun94">#REF!</definedName>
    <definedName name="__jun95" localSheetId="5">#REF!</definedName>
    <definedName name="__jun95" localSheetId="4">#REF!</definedName>
    <definedName name="__jun95">#REF!</definedName>
    <definedName name="__mac5" localSheetId="5">#REF!</definedName>
    <definedName name="__mac5" localSheetId="4">#REF!</definedName>
    <definedName name="__mac5">#REF!</definedName>
    <definedName name="__mar94" localSheetId="5">#REF!</definedName>
    <definedName name="__mar94" localSheetId="4">#REF!</definedName>
    <definedName name="__mar94">#REF!</definedName>
    <definedName name="__MAR95" localSheetId="5">#REF!</definedName>
    <definedName name="__MAR95" localSheetId="4">#REF!</definedName>
    <definedName name="__MAR95">#REF!</definedName>
    <definedName name="__MAY95">'[6]Bs.Uso Trim.'!$Z$9</definedName>
    <definedName name="__res12" localSheetId="5">'[5]Datos del Balance'!$B$8</definedName>
    <definedName name="__res12" localSheetId="4">'[5]Datos del Balance'!$B$8</definedName>
    <definedName name="__res12">'[5]Datos del Balance'!$B$8</definedName>
    <definedName name="__RES2" localSheetId="5">#REF!</definedName>
    <definedName name="__RES2" localSheetId="4">#REF!</definedName>
    <definedName name="__RES2">#REF!</definedName>
    <definedName name="__RIV2" localSheetId="5">#REF!</definedName>
    <definedName name="__RIV2" localSheetId="4">#REF!</definedName>
    <definedName name="__RIV2">#REF!</definedName>
    <definedName name="__RIV3" localSheetId="5">#REF!</definedName>
    <definedName name="__RIV3" localSheetId="4">#REF!</definedName>
    <definedName name="__RIV3">#REF!</definedName>
    <definedName name="__SAR10" localSheetId="5">#REF!</definedName>
    <definedName name="__SAR10" localSheetId="4">#REF!</definedName>
    <definedName name="__SAR10">#REF!</definedName>
    <definedName name="__SAR5" localSheetId="5">#REF!</definedName>
    <definedName name="__SAR5" localSheetId="4">#REF!</definedName>
    <definedName name="__SAR5">#REF!</definedName>
    <definedName name="__SAR80" localSheetId="5">#REF!</definedName>
    <definedName name="__SAR80" localSheetId="4">#REF!</definedName>
    <definedName name="__SAR80">#REF!</definedName>
    <definedName name="__set94" localSheetId="5">#REF!</definedName>
    <definedName name="__set94" localSheetId="4">#REF!</definedName>
    <definedName name="__set94">#REF!</definedName>
    <definedName name="__set95" localSheetId="5">#REF!</definedName>
    <definedName name="__set95" localSheetId="4">#REF!</definedName>
    <definedName name="__set95">#REF!</definedName>
    <definedName name="__TC2" localSheetId="5">#REF!</definedName>
    <definedName name="__TC2" localSheetId="4">#REF!</definedName>
    <definedName name="__TC2">#REF!</definedName>
    <definedName name="__TPy530231">'[7]#REF'!$A$4</definedName>
    <definedName name="_1ANEX_A" localSheetId="5">#REF!</definedName>
    <definedName name="_1ANEX_A" localSheetId="4">#REF!</definedName>
    <definedName name="_1ANEX_A">#REF!</definedName>
    <definedName name="_2ANEX_A" localSheetId="5">#REF!</definedName>
    <definedName name="_2ANEX_A" localSheetId="4">#REF!</definedName>
    <definedName name="_2ANEX_A">#REF!</definedName>
    <definedName name="_2ANEX_H" localSheetId="5">#REF!</definedName>
    <definedName name="_2ANEX_H" localSheetId="4">#REF!</definedName>
    <definedName name="_2ANEX_H">#REF!</definedName>
    <definedName name="_4ANEX_H" localSheetId="5">#REF!</definedName>
    <definedName name="_4ANEX_H" localSheetId="4">#REF!</definedName>
    <definedName name="_4ANEX_H">#REF!</definedName>
    <definedName name="_ABR95">'[6]Bs.Uso Trim.'!$Z$8</definedName>
    <definedName name="_ARP99" localSheetId="5">#REF!</definedName>
    <definedName name="_ARP99" localSheetId="4">#REF!</definedName>
    <definedName name="_ARP99">#REF!</definedName>
    <definedName name="_AUD99" localSheetId="5">#REF!</definedName>
    <definedName name="_AUD99" localSheetId="4">#REF!</definedName>
    <definedName name="_AUD99">#REF!</definedName>
    <definedName name="_bce0399">'[8]CUENTAS SAP'!$A:$IV</definedName>
    <definedName name="_BRR99" localSheetId="5">#REF!</definedName>
    <definedName name="_BRR99" localSheetId="4">#REF!</definedName>
    <definedName name="_BRR99">#REF!</definedName>
    <definedName name="_CAD99" localSheetId="5">#REF!</definedName>
    <definedName name="_CAD99" localSheetId="4">#REF!</definedName>
    <definedName name="_CAD99">#REF!</definedName>
    <definedName name="_CDS1" localSheetId="5">#REF!</definedName>
    <definedName name="_CDS1" localSheetId="4">#REF!</definedName>
    <definedName name="_CDS1">#REF!</definedName>
    <definedName name="_CDS2" localSheetId="5">#REF!</definedName>
    <definedName name="_CDS2" localSheetId="4">#REF!</definedName>
    <definedName name="_CDS2">#REF!</definedName>
    <definedName name="_DAT1" localSheetId="5">#REF!</definedName>
    <definedName name="_DAT1" localSheetId="4">#REF!</definedName>
    <definedName name="_DAT1">#REF!</definedName>
    <definedName name="_DAT10" localSheetId="5">#REF!</definedName>
    <definedName name="_DAT10" localSheetId="4">#REF!</definedName>
    <definedName name="_DAT10">#REF!</definedName>
    <definedName name="_DAT11" localSheetId="5">#REF!</definedName>
    <definedName name="_DAT11" localSheetId="4">#REF!</definedName>
    <definedName name="_DAT11">#REF!</definedName>
    <definedName name="_DAT12" localSheetId="5">#REF!</definedName>
    <definedName name="_DAT12" localSheetId="4">#REF!</definedName>
    <definedName name="_DAT12">#REF!</definedName>
    <definedName name="_DAT13" localSheetId="5">#REF!</definedName>
    <definedName name="_DAT13" localSheetId="4">#REF!</definedName>
    <definedName name="_DAT13">#REF!</definedName>
    <definedName name="_DAT14" localSheetId="5">#REF!</definedName>
    <definedName name="_DAT14" localSheetId="4">#REF!</definedName>
    <definedName name="_DAT14">#REF!</definedName>
    <definedName name="_DAT15" localSheetId="5">#REF!</definedName>
    <definedName name="_DAT15" localSheetId="4">#REF!</definedName>
    <definedName name="_DAT15">#REF!</definedName>
    <definedName name="_DAT16" localSheetId="5">#REF!</definedName>
    <definedName name="_DAT16" localSheetId="4">#REF!</definedName>
    <definedName name="_DAT16">#REF!</definedName>
    <definedName name="_DAT17" localSheetId="5">#REF!</definedName>
    <definedName name="_DAT17" localSheetId="4">#REF!</definedName>
    <definedName name="_DAT17">#REF!</definedName>
    <definedName name="_DAT18" localSheetId="5">#REF!</definedName>
    <definedName name="_DAT18" localSheetId="4">#REF!</definedName>
    <definedName name="_DAT18">#REF!</definedName>
    <definedName name="_DAT19" localSheetId="5">#REF!</definedName>
    <definedName name="_DAT19" localSheetId="4">#REF!</definedName>
    <definedName name="_DAT19">#REF!</definedName>
    <definedName name="_DAT2" localSheetId="5">#REF!</definedName>
    <definedName name="_DAT2" localSheetId="4">#REF!</definedName>
    <definedName name="_DAT2">#REF!</definedName>
    <definedName name="_DAT20" localSheetId="5">#REF!</definedName>
    <definedName name="_DAT20" localSheetId="4">#REF!</definedName>
    <definedName name="_DAT20">#REF!</definedName>
    <definedName name="_DAT21" localSheetId="5">#REF!</definedName>
    <definedName name="_DAT21" localSheetId="4">#REF!</definedName>
    <definedName name="_DAT21">#REF!</definedName>
    <definedName name="_DAT22" localSheetId="5">#REF!</definedName>
    <definedName name="_DAT22" localSheetId="4">#REF!</definedName>
    <definedName name="_DAT22">#REF!</definedName>
    <definedName name="_DAT23" localSheetId="5">#REF!</definedName>
    <definedName name="_DAT23" localSheetId="4">#REF!</definedName>
    <definedName name="_DAT23">#REF!</definedName>
    <definedName name="_dat2323" localSheetId="5">#REF!</definedName>
    <definedName name="_dat2323" localSheetId="4">#REF!</definedName>
    <definedName name="_dat2323">#REF!</definedName>
    <definedName name="_DAT24" localSheetId="5">#REF!</definedName>
    <definedName name="_DAT24" localSheetId="4">#REF!</definedName>
    <definedName name="_DAT24">#REF!</definedName>
    <definedName name="_DAT25" localSheetId="5">#REF!</definedName>
    <definedName name="_DAT25" localSheetId="4">#REF!</definedName>
    <definedName name="_DAT25">#REF!</definedName>
    <definedName name="_DAT26" localSheetId="5">#REF!</definedName>
    <definedName name="_DAT26" localSheetId="4">#REF!</definedName>
    <definedName name="_DAT26">#REF!</definedName>
    <definedName name="_DAT27" localSheetId="5">#REF!</definedName>
    <definedName name="_DAT27" localSheetId="4">#REF!</definedName>
    <definedName name="_DAT27">#REF!</definedName>
    <definedName name="_DAT28" localSheetId="5">#REF!</definedName>
    <definedName name="_DAT28" localSheetId="4">#REF!</definedName>
    <definedName name="_DAT28">#REF!</definedName>
    <definedName name="_DAT29" localSheetId="5">#REF!</definedName>
    <definedName name="_DAT29" localSheetId="4">#REF!</definedName>
    <definedName name="_DAT29">#REF!</definedName>
    <definedName name="_DAT3" localSheetId="5">#REF!</definedName>
    <definedName name="_DAT3" localSheetId="4">#REF!</definedName>
    <definedName name="_DAT3">#REF!</definedName>
    <definedName name="_DAT30" localSheetId="5">#REF!</definedName>
    <definedName name="_DAT30" localSheetId="4">#REF!</definedName>
    <definedName name="_DAT30">#REF!</definedName>
    <definedName name="_DAT31" localSheetId="5">#REF!</definedName>
    <definedName name="_DAT31" localSheetId="4">#REF!</definedName>
    <definedName name="_DAT31">#REF!</definedName>
    <definedName name="_DAT32" localSheetId="5">#REF!</definedName>
    <definedName name="_DAT32" localSheetId="4">#REF!</definedName>
    <definedName name="_DAT32">#REF!</definedName>
    <definedName name="_DAT33" localSheetId="5">#REF!</definedName>
    <definedName name="_DAT33" localSheetId="4">#REF!</definedName>
    <definedName name="_DAT33">#REF!</definedName>
    <definedName name="_DAT34" localSheetId="5">#REF!</definedName>
    <definedName name="_DAT34" localSheetId="4">#REF!</definedName>
    <definedName name="_DAT34">#REF!</definedName>
    <definedName name="_DAT4" localSheetId="5">#REF!</definedName>
    <definedName name="_DAT4" localSheetId="4">#REF!</definedName>
    <definedName name="_DAT4">#REF!</definedName>
    <definedName name="_DAT5" localSheetId="5">#REF!</definedName>
    <definedName name="_DAT5" localSheetId="4">#REF!</definedName>
    <definedName name="_DAT5">#REF!</definedName>
    <definedName name="_DAT6" localSheetId="5">#REF!</definedName>
    <definedName name="_DAT6" localSheetId="4">#REF!</definedName>
    <definedName name="_DAT6">#REF!</definedName>
    <definedName name="_DAT7" localSheetId="5">#REF!</definedName>
    <definedName name="_DAT7" localSheetId="4">#REF!</definedName>
    <definedName name="_DAT7">#REF!</definedName>
    <definedName name="_DAT8" localSheetId="5">#REF!</definedName>
    <definedName name="_DAT8" localSheetId="4">#REF!</definedName>
    <definedName name="_DAT8">#REF!</definedName>
    <definedName name="_DAT9" localSheetId="5">#REF!</definedName>
    <definedName name="_DAT9" localSheetId="4">#REF!</definedName>
    <definedName name="_DAT9">#REF!</definedName>
    <definedName name="_dic20" localSheetId="5">#REF!</definedName>
    <definedName name="_dic20" localSheetId="4">#REF!</definedName>
    <definedName name="_dic20">#REF!</definedName>
    <definedName name="_dic93" localSheetId="5">#REF!</definedName>
    <definedName name="_dic93" localSheetId="4">#REF!</definedName>
    <definedName name="_dic93">#REF!</definedName>
    <definedName name="_dic94" localSheetId="5">#REF!</definedName>
    <definedName name="_dic94" localSheetId="4">#REF!</definedName>
    <definedName name="_dic94">#REF!</definedName>
    <definedName name="_ENE95">'[6]Bs.Uso Trim.'!$Z$5</definedName>
    <definedName name="_FEB95">'[6]Bs.Uso Trim.'!$Z$6</definedName>
    <definedName name="_Fill" localSheetId="5" hidden="1">#REF!</definedName>
    <definedName name="_Fill" localSheetId="4" hidden="1">#REF!</definedName>
    <definedName name="_Fill" hidden="1">#REF!</definedName>
    <definedName name="_xlnm._FilterDatabase" localSheetId="5" hidden="1">#REF!</definedName>
    <definedName name="_xlnm._FilterDatabase" localSheetId="4" hidden="1">#REF!</definedName>
    <definedName name="_xlnm._FilterDatabase" localSheetId="3" hidden="1">'hoja de trabajo Form 500'!$B$24:$F$43</definedName>
    <definedName name="_xlnm._FilterDatabase" hidden="1">#REF!</definedName>
    <definedName name="_GBP99" localSheetId="5">#REF!</definedName>
    <definedName name="_GBP99" localSheetId="4">#REF!</definedName>
    <definedName name="_GBP99">#REF!</definedName>
    <definedName name="_GCS1" localSheetId="5">#REF!</definedName>
    <definedName name="_GCS1" localSheetId="4">#REF!</definedName>
    <definedName name="_GCS1">#REF!</definedName>
    <definedName name="_GCS2" localSheetId="5">#REF!</definedName>
    <definedName name="_GCS2" localSheetId="4">#REF!</definedName>
    <definedName name="_GCS2">#REF!</definedName>
    <definedName name="_jun93" localSheetId="5">#REF!</definedName>
    <definedName name="_jun93" localSheetId="4">#REF!</definedName>
    <definedName name="_jun93">#REF!</definedName>
    <definedName name="_jun94" localSheetId="5">#REF!</definedName>
    <definedName name="_jun94" localSheetId="4">#REF!</definedName>
    <definedName name="_jun94">#REF!</definedName>
    <definedName name="_jun95" localSheetId="5">#REF!</definedName>
    <definedName name="_jun95" localSheetId="4">#REF!</definedName>
    <definedName name="_jun95">#REF!</definedName>
    <definedName name="_Key1" localSheetId="5" hidden="1">#REF!</definedName>
    <definedName name="_Key1" localSheetId="4" hidden="1">#REF!</definedName>
    <definedName name="_Key1" hidden="1">#REF!</definedName>
    <definedName name="_Key2" localSheetId="5" hidden="1">#REF!</definedName>
    <definedName name="_Key2" localSheetId="4" hidden="1">#REF!</definedName>
    <definedName name="_Key2" hidden="1">#REF!</definedName>
    <definedName name="_mac5" localSheetId="5">#REF!</definedName>
    <definedName name="_mac5" localSheetId="4">#REF!</definedName>
    <definedName name="_mac5">#REF!</definedName>
    <definedName name="_mar94" localSheetId="5">#REF!</definedName>
    <definedName name="_mar94" localSheetId="4">#REF!</definedName>
    <definedName name="_mar94">#REF!</definedName>
    <definedName name="_MAR95" localSheetId="5">#REF!</definedName>
    <definedName name="_MAR95" localSheetId="4">#REF!</definedName>
    <definedName name="_MAR95">#REF!</definedName>
    <definedName name="_MAY95">'[6]Bs.Uso Trim.'!$Z$9</definedName>
    <definedName name="_MXP99" localSheetId="5">#REF!</definedName>
    <definedName name="_MXP99" localSheetId="4">#REF!</definedName>
    <definedName name="_MXP99">#REF!</definedName>
    <definedName name="_NZD99" localSheetId="5">#REF!</definedName>
    <definedName name="_NZD99" localSheetId="4">#REF!</definedName>
    <definedName name="_NZD99">#REF!</definedName>
    <definedName name="_Order1" hidden="1">255</definedName>
    <definedName name="_Order2" hidden="1">255</definedName>
    <definedName name="_Parse_In" localSheetId="5" hidden="1">[9]AP!#REF!</definedName>
    <definedName name="_Parse_In" localSheetId="4" hidden="1">[9]AP!#REF!</definedName>
    <definedName name="_Parse_In" hidden="1">[9]AP!#REF!</definedName>
    <definedName name="_Parse_Out" localSheetId="5" hidden="1">[9]AP!#REF!</definedName>
    <definedName name="_Parse_Out" localSheetId="4" hidden="1">[9]AP!#REF!</definedName>
    <definedName name="_Parse_Out" hidden="1">[9]AP!#REF!</definedName>
    <definedName name="_PBS2" localSheetId="5">#REF!</definedName>
    <definedName name="_PBS2" localSheetId="4">#REF!</definedName>
    <definedName name="_PBS2">#REF!</definedName>
    <definedName name="_PLZ99" localSheetId="5">#REF!</definedName>
    <definedName name="_PLZ99" localSheetId="4">#REF!</definedName>
    <definedName name="_PLZ99">#REF!</definedName>
    <definedName name="_res12">'[10]Datos del Balance'!$B$8</definedName>
    <definedName name="_RES2" localSheetId="5">#REF!</definedName>
    <definedName name="_RES2" localSheetId="4">#REF!</definedName>
    <definedName name="_RES2">#REF!</definedName>
    <definedName name="_RIV2" localSheetId="5">#REF!</definedName>
    <definedName name="_RIV2" localSheetId="4">#REF!</definedName>
    <definedName name="_RIV2">#REF!</definedName>
    <definedName name="_RIV3" localSheetId="5">#REF!</definedName>
    <definedName name="_RIV3" localSheetId="4">#REF!</definedName>
    <definedName name="_RIV3">#REF!</definedName>
    <definedName name="_SAR10" localSheetId="5">#REF!</definedName>
    <definedName name="_SAR10" localSheetId="4">#REF!</definedName>
    <definedName name="_SAR10">#REF!</definedName>
    <definedName name="_SAR5" localSheetId="5">#REF!</definedName>
    <definedName name="_SAR5" localSheetId="4">#REF!</definedName>
    <definedName name="_SAR5">#REF!</definedName>
    <definedName name="_SAR80" localSheetId="5">#REF!</definedName>
    <definedName name="_SAR80" localSheetId="4">#REF!</definedName>
    <definedName name="_SAR80">#REF!</definedName>
    <definedName name="_set94" localSheetId="5">#REF!</definedName>
    <definedName name="_set94" localSheetId="4">#REF!</definedName>
    <definedName name="_set94">#REF!</definedName>
    <definedName name="_set95" localSheetId="5">#REF!</definedName>
    <definedName name="_set95" localSheetId="4">#REF!</definedName>
    <definedName name="_set95">#REF!</definedName>
    <definedName name="_SGD99" localSheetId="5">#REF!</definedName>
    <definedName name="_SGD99" localSheetId="4">#REF!</definedName>
    <definedName name="_SGD99">#REF!</definedName>
    <definedName name="_Sort" hidden="1">[11]PIC98!$A$29:$D$184</definedName>
    <definedName name="_TC2" localSheetId="5">#REF!</definedName>
    <definedName name="_TC2" localSheetId="4">#REF!</definedName>
    <definedName name="_TC2">#REF!</definedName>
    <definedName name="_TPy530231">'[7]#REF'!$A$4</definedName>
    <definedName name="_TWD99" localSheetId="5">#REF!</definedName>
    <definedName name="_TWD99" localSheetId="4">#REF!</definedName>
    <definedName name="_TWD99">#REF!</definedName>
    <definedName name="_XS1" localSheetId="5">#REF!</definedName>
    <definedName name="_XS1" localSheetId="4">#REF!</definedName>
    <definedName name="_XS1">#REF!</definedName>
    <definedName name="_XS2" localSheetId="5">#REF!</definedName>
    <definedName name="_XS2" localSheetId="4">#REF!</definedName>
    <definedName name="_XS2">#REF!</definedName>
    <definedName name="_XS3" localSheetId="5">#REF!</definedName>
    <definedName name="_XS3" localSheetId="4">#REF!</definedName>
    <definedName name="_XS3">#REF!</definedName>
    <definedName name="_XS4" localSheetId="5">#REF!</definedName>
    <definedName name="_XS4" localSheetId="4">#REF!</definedName>
    <definedName name="_XS4">#REF!</definedName>
    <definedName name="_XS5" localSheetId="5">#REF!</definedName>
    <definedName name="_XS5" localSheetId="4">#REF!</definedName>
    <definedName name="_XS5">#REF!</definedName>
    <definedName name="_XS6" localSheetId="5">#REF!</definedName>
    <definedName name="_XS6" localSheetId="4">#REF!</definedName>
    <definedName name="_XS6">#REF!</definedName>
    <definedName name="_XS7" localSheetId="5">#REF!</definedName>
    <definedName name="_XS7" localSheetId="4">#REF!</definedName>
    <definedName name="_XS7">#REF!</definedName>
    <definedName name="_XS8" localSheetId="5">#REF!</definedName>
    <definedName name="_XS8" localSheetId="4">#REF!</definedName>
    <definedName name="_XS8">#REF!</definedName>
    <definedName name="a" localSheetId="5">#REF!</definedName>
    <definedName name="a" localSheetId="4">#REF!</definedName>
    <definedName name="a">#REF!</definedName>
    <definedName name="A_" localSheetId="5">#REF!</definedName>
    <definedName name="A_" localSheetId="4">#REF!</definedName>
    <definedName name="A_">#REF!</definedName>
    <definedName name="A_impresión_IM" localSheetId="5">#REF!</definedName>
    <definedName name="A_impresión_IM" localSheetId="4">#REF!</definedName>
    <definedName name="A_impresión_IM">#REF!</definedName>
    <definedName name="AB_" localSheetId="5">#REF!</definedName>
    <definedName name="AB_" localSheetId="4">#REF!</definedName>
    <definedName name="AB_">#REF!</definedName>
    <definedName name="ABRIL_AC" localSheetId="5">#REF!</definedName>
    <definedName name="ABRIL_AC" localSheetId="4">#REF!</definedName>
    <definedName name="ABRIL_AC">#REF!</definedName>
    <definedName name="ABRIL_MES" localSheetId="5">#REF!</definedName>
    <definedName name="ABRIL_MES" localSheetId="4">#REF!</definedName>
    <definedName name="ABRIL_MES">#REF!</definedName>
    <definedName name="AC_" localSheetId="5">#REF!</definedName>
    <definedName name="AC_" localSheetId="4">#REF!</definedName>
    <definedName name="AC_">#REF!</definedName>
    <definedName name="Acceso_Ganado" localSheetId="5">#REF!</definedName>
    <definedName name="Acceso_Ganado" localSheetId="4">#REF!</definedName>
    <definedName name="Acceso_Ganado">#REF!</definedName>
    <definedName name="ACCT" localSheetId="5">'[12] VTOS'!#REF!</definedName>
    <definedName name="ACCT" localSheetId="4">'[12] VTOS'!#REF!</definedName>
    <definedName name="ACCT">'[12] VTOS'!#REF!</definedName>
    <definedName name="acctascomb" localSheetId="5">#REF!</definedName>
    <definedName name="acctascomb" localSheetId="4">#REF!</definedName>
    <definedName name="acctascomb">#REF!</definedName>
    <definedName name="acctashold1" localSheetId="5">#REF!</definedName>
    <definedName name="acctashold1" localSheetId="4">#REF!</definedName>
    <definedName name="acctashold1">#REF!</definedName>
    <definedName name="acctashold2" localSheetId="5">#REF!</definedName>
    <definedName name="acctashold2" localSheetId="4">#REF!</definedName>
    <definedName name="acctashold2">#REF!</definedName>
    <definedName name="acctasnorte" localSheetId="5">#REF!</definedName>
    <definedName name="acctasnorte" localSheetId="4">#REF!</definedName>
    <definedName name="acctasnorte">#REF!</definedName>
    <definedName name="acctassur" localSheetId="5">#REF!</definedName>
    <definedName name="acctassur" localSheetId="4">#REF!</definedName>
    <definedName name="acctassur">#REF!</definedName>
    <definedName name="Act_Obj_Accuracy" localSheetId="5">#REF!</definedName>
    <definedName name="Act_Obj_Accuracy" localSheetId="4">#REF!</definedName>
    <definedName name="Act_Obj_Accuracy">#REF!</definedName>
    <definedName name="Act_Obj_Existence" localSheetId="5">#REF!</definedName>
    <definedName name="Act_Obj_Existence" localSheetId="4">#REF!</definedName>
    <definedName name="Act_Obj_Existence">#REF!</definedName>
    <definedName name="activo" localSheetId="5">#REF!</definedName>
    <definedName name="activo" localSheetId="4">#REF!</definedName>
    <definedName name="activo">#REF!</definedName>
    <definedName name="acufcser" localSheetId="5">#REF!</definedName>
    <definedName name="acufcser" localSheetId="4">#REF!</definedName>
    <definedName name="acufcser">#REF!</definedName>
    <definedName name="acumvtaBC" localSheetId="5">#REF!</definedName>
    <definedName name="acumvtaBC" localSheetId="4">#REF!</definedName>
    <definedName name="acumvtaBC">#REF!</definedName>
    <definedName name="ACUVTABCPRE" localSheetId="5">#REF!</definedName>
    <definedName name="ACUVTABCPRE" localSheetId="4">#REF!</definedName>
    <definedName name="ACUVTABCPRE">#REF!</definedName>
    <definedName name="AD_" localSheetId="5">#REF!</definedName>
    <definedName name="AD_" localSheetId="4">#REF!</definedName>
    <definedName name="AD_">#REF!</definedName>
    <definedName name="AGGIR" localSheetId="5">#REF!</definedName>
    <definedName name="AGGIR" localSheetId="4">#REF!</definedName>
    <definedName name="AGGIR">#REF!</definedName>
    <definedName name="AGMZN" localSheetId="5">#REF!</definedName>
    <definedName name="AGMZN" localSheetId="4">#REF!</definedName>
    <definedName name="AGMZN">#REF!</definedName>
    <definedName name="AGSJ" localSheetId="5">#REF!</definedName>
    <definedName name="AGSJ" localSheetId="4">#REF!</definedName>
    <definedName name="AGSJ">#REF!</definedName>
    <definedName name="AGSJ2" localSheetId="5">#REF!</definedName>
    <definedName name="AGSJ2" localSheetId="4">#REF!</definedName>
    <definedName name="AGSJ2">#REF!</definedName>
    <definedName name="AGTRN" localSheetId="5">#REF!</definedName>
    <definedName name="AGTRN" localSheetId="4">#REF!</definedName>
    <definedName name="AGTRN">#REF!</definedName>
    <definedName name="Alfabeto" localSheetId="5">#REF!</definedName>
    <definedName name="Alfabeto" localSheetId="4">#REF!</definedName>
    <definedName name="Alfabeto">#REF!</definedName>
    <definedName name="alquiacum" localSheetId="5">#REF!</definedName>
    <definedName name="alquiacum" localSheetId="4">#REF!</definedName>
    <definedName name="alquiacum">#REF!</definedName>
    <definedName name="alquileres" localSheetId="5">#REF!</definedName>
    <definedName name="alquileres" localSheetId="4">#REF!</definedName>
    <definedName name="alquileres">#REF!</definedName>
    <definedName name="alquimes" localSheetId="5">#REF!</definedName>
    <definedName name="alquimes" localSheetId="4">#REF!</definedName>
    <definedName name="alquimes">#REF!</definedName>
    <definedName name="analogchannels">'[13]atc e dtc'!$AE$4:$BL$152</definedName>
    <definedName name="ANEX" localSheetId="5">#REF!</definedName>
    <definedName name="ANEX" localSheetId="4">#REF!</definedName>
    <definedName name="ANEX">#REF!</definedName>
    <definedName name="ANEZ" localSheetId="5">#REF!</definedName>
    <definedName name="ANEZ" localSheetId="4">#REF!</definedName>
    <definedName name="ANEZ">#REF!</definedName>
    <definedName name="APARC" localSheetId="5">#REF!</definedName>
    <definedName name="APARC" localSheetId="4">#REF!</definedName>
    <definedName name="APARC">#REF!</definedName>
    <definedName name="APARC2" localSheetId="5">#REF!</definedName>
    <definedName name="APARC2" localSheetId="4">#REF!</definedName>
    <definedName name="APARC2">#REF!</definedName>
    <definedName name="APARC3" localSheetId="5">#REF!</definedName>
    <definedName name="APARC3" localSheetId="4">#REF!</definedName>
    <definedName name="APARC3">#REF!</definedName>
    <definedName name="APARC4" localSheetId="5">#REF!</definedName>
    <definedName name="APARC4" localSheetId="4">#REF!</definedName>
    <definedName name="APARC4">#REF!</definedName>
    <definedName name="aquimgir" localSheetId="5">#REF!</definedName>
    <definedName name="aquimgir" localSheetId="4">#REF!</definedName>
    <definedName name="aquimgir">#REF!</definedName>
    <definedName name="aquimsj1" localSheetId="5">#REF!</definedName>
    <definedName name="aquimsj1" localSheetId="4">#REF!</definedName>
    <definedName name="aquimsj1">#REF!</definedName>
    <definedName name="aquimsj2" localSheetId="5">#REF!</definedName>
    <definedName name="aquimsj2" localSheetId="4">#REF!</definedName>
    <definedName name="aquimsj2">#REF!</definedName>
    <definedName name="ARA_Threshold" localSheetId="5">[7]Balance!#REF!</definedName>
    <definedName name="ARA_Threshold" localSheetId="4">[7]Balance!#REF!</definedName>
    <definedName name="ARA_Threshold">[7]Balance!#REF!</definedName>
    <definedName name="_xlnm.Extract" localSheetId="5">#REF!</definedName>
    <definedName name="_xlnm.Extract" localSheetId="4">#REF!</definedName>
    <definedName name="_xlnm.Extract">#REF!</definedName>
    <definedName name="_xlnm.Print_Area" localSheetId="5">'[14]Formulario 114'!$D$4:$AC$199</definedName>
    <definedName name="_xlnm.Print_Area" localSheetId="4">'[14]Formulario 114'!$D$4:$AC$199</definedName>
    <definedName name="_xlnm.Print_Area" localSheetId="3">'hoja de trabajo Form 500'!$A$2:$K$56</definedName>
    <definedName name="_xlnm.Print_Area">#REF!</definedName>
    <definedName name="armado" localSheetId="5">#REF!</definedName>
    <definedName name="armado" localSheetId="4">#REF!</definedName>
    <definedName name="armado">#REF!</definedName>
    <definedName name="ARP" localSheetId="5">#REF!</definedName>
    <definedName name="ARP" localSheetId="4">#REF!</definedName>
    <definedName name="ARP">#REF!</definedName>
    <definedName name="ARP_Threshold" localSheetId="5">[7]Balance!#REF!</definedName>
    <definedName name="ARP_Threshold" localSheetId="4">[7]Balance!#REF!</definedName>
    <definedName name="ARP_Threshold">[7]Balance!#REF!</definedName>
    <definedName name="Arquivo" localSheetId="5">#REF!</definedName>
    <definedName name="Arquivo" localSheetId="4">#REF!</definedName>
    <definedName name="Arquivo">#REF!</definedName>
    <definedName name="AS2DocOpenMode" hidden="1">"AS2DocumentEdit"</definedName>
    <definedName name="atcdtc">'[13]RESUMO ATC-DTC'!$A$4:$C$153</definedName>
    <definedName name="AUD" localSheetId="5">#REF!</definedName>
    <definedName name="AUD" localSheetId="4">#REF!</definedName>
    <definedName name="AUD">#REF!</definedName>
    <definedName name="B_" localSheetId="5">#REF!</definedName>
    <definedName name="B_" localSheetId="4">#REF!</definedName>
    <definedName name="B_">#REF!</definedName>
    <definedName name="BALANCES" localSheetId="5">#REF!</definedName>
    <definedName name="BALANCES" localSheetId="4">#REF!</definedName>
    <definedName name="BALANCES">#REF!</definedName>
    <definedName name="bandaAe1">'[15]BANDA A'!$J$23:$U$23,'[15]BANDA A'!$A$24:$U$24,'[15]BANDA A'!$A$24:$Q$25</definedName>
    <definedName name="bandaAe2">'[15]BANDA A'!$S$20:$U$20,'[15]BANDA A'!$A$21:$U$21,'[15]BANDA A'!$A$22:$I$22</definedName>
    <definedName name="bandaAn">'[15]BANDA A'!$A$4:$U$18,'[15]BANDA A'!$A$19:$R$19</definedName>
    <definedName name="BASE">[16]Precio!$A$7:$D$249</definedName>
    <definedName name="_xlnm.Database" localSheetId="5">#REF!</definedName>
    <definedName name="_xlnm.Database" localSheetId="4">#REF!</definedName>
    <definedName name="_xlnm.Database">#REF!</definedName>
    <definedName name="bcalqui" localSheetId="5">#REF!</definedName>
    <definedName name="bcalqui" localSheetId="4">#REF!</definedName>
    <definedName name="bcalqui">#REF!</definedName>
    <definedName name="BCC">'[17]Nota 8'!$F$101</definedName>
    <definedName name="BCI" localSheetId="5">#REF!</definedName>
    <definedName name="BCI" localSheetId="4">#REF!</definedName>
    <definedName name="BCI">#REF!</definedName>
    <definedName name="BCII" localSheetId="5">#REF!</definedName>
    <definedName name="BCII" localSheetId="4">#REF!</definedName>
    <definedName name="BCII">#REF!</definedName>
    <definedName name="BCNC">'[17]Nota 8'!$F$104</definedName>
    <definedName name="BDU">'[17]Bce Patrim'!$C$20</definedName>
    <definedName name="BDUU">'[18]Bce Patrim'!$C$20</definedName>
    <definedName name="Box_analysed" localSheetId="5">#REF!</definedName>
    <definedName name="Box_analysed" localSheetId="4">#REF!</definedName>
    <definedName name="Box_analysed">#REF!</definedName>
    <definedName name="Box_Capex" localSheetId="5">'[19]Data by box analysed'!#REF!</definedName>
    <definedName name="Box_Capex" localSheetId="4">'[19]Data by box analysed'!#REF!</definedName>
    <definedName name="Box_Capex">'[19]Data by box analysed'!#REF!</definedName>
    <definedName name="Box_interest" localSheetId="5">'[20]Data by box analysed'!#REF!</definedName>
    <definedName name="Box_interest" localSheetId="4">'[20]Data by box analysed'!#REF!</definedName>
    <definedName name="Box_interest">'[20]Data by box analysed'!#REF!</definedName>
    <definedName name="Box_quantities" localSheetId="5">'[21]Data by box analysed'!#REF!</definedName>
    <definedName name="Box_quantities" localSheetId="4">'[21]Data by box analysed'!#REF!</definedName>
    <definedName name="Box_quantities">'[21]Data by box analysed'!#REF!</definedName>
    <definedName name="BRR" localSheetId="5">#REF!</definedName>
    <definedName name="BRR" localSheetId="4">#REF!</definedName>
    <definedName name="BRR">#REF!</definedName>
    <definedName name="bsusocomb1" localSheetId="5">#REF!</definedName>
    <definedName name="bsusocomb1" localSheetId="4">#REF!</definedName>
    <definedName name="bsusocomb1">#REF!</definedName>
    <definedName name="bsusonorte1" localSheetId="5">#REF!</definedName>
    <definedName name="bsusonorte1" localSheetId="4">#REF!</definedName>
    <definedName name="bsusonorte1">#REF!</definedName>
    <definedName name="bsusosur1" localSheetId="5">#REF!</definedName>
    <definedName name="bsusosur1" localSheetId="4">#REF!</definedName>
    <definedName name="bsusosur1">#REF!</definedName>
    <definedName name="BuiltIn_Print_Area___0" localSheetId="5">#REF!</definedName>
    <definedName name="BuiltIn_Print_Area___0" localSheetId="4">#REF!</definedName>
    <definedName name="BuiltIn_Print_Area___0">#REF!</definedName>
    <definedName name="BuiltIn_Print_Area___0___0" localSheetId="5">#REF!</definedName>
    <definedName name="BuiltIn_Print_Area___0___0" localSheetId="4">#REF!</definedName>
    <definedName name="BuiltIn_Print_Area___0___0">#REF!</definedName>
    <definedName name="BuiltIn_Print_Area___0___0___0" localSheetId="5">#REF!</definedName>
    <definedName name="BuiltIn_Print_Area___0___0___0" localSheetId="4">#REF!</definedName>
    <definedName name="BuiltIn_Print_Area___0___0___0">#REF!</definedName>
    <definedName name="BuiltIn_Print_Area___0___0___0___0" localSheetId="5">#REF!</definedName>
    <definedName name="BuiltIn_Print_Area___0___0___0___0" localSheetId="4">#REF!</definedName>
    <definedName name="BuiltIn_Print_Area___0___0___0___0">#REF!</definedName>
    <definedName name="BuiltIn_Print_Area___0___0___0___0___0" localSheetId="5">[22]EVP!#REF!</definedName>
    <definedName name="BuiltIn_Print_Area___0___0___0___0___0" localSheetId="4">[22]EVP!#REF!</definedName>
    <definedName name="BuiltIn_Print_Area___0___0___0___0___0">[22]EVP!#REF!</definedName>
    <definedName name="BuiltIn_Print_Area___0___0___0___0___0___0" localSheetId="5">#REF!</definedName>
    <definedName name="BuiltIn_Print_Area___0___0___0___0___0___0" localSheetId="4">#REF!</definedName>
    <definedName name="BuiltIn_Print_Area___0___0___0___0___0___0">#REF!</definedName>
    <definedName name="BuiltIn_Print_Area___0___0___0___0___0___0___0" localSheetId="5">#REF!</definedName>
    <definedName name="BuiltIn_Print_Area___0___0___0___0___0___0___0" localSheetId="4">#REF!</definedName>
    <definedName name="BuiltIn_Print_Area___0___0___0___0___0___0___0">#REF!</definedName>
    <definedName name="BuiltIn_Print_Area___0___0___0___0___0___0___0___0" localSheetId="5">#REF!</definedName>
    <definedName name="BuiltIn_Print_Area___0___0___0___0___0___0___0___0" localSheetId="4">#REF!</definedName>
    <definedName name="BuiltIn_Print_Area___0___0___0___0___0___0___0___0">#REF!</definedName>
    <definedName name="BuiltIn_Print_Area___0___0___0___0___0___0___0___0___0" localSheetId="5">#REF!</definedName>
    <definedName name="BuiltIn_Print_Area___0___0___0___0___0___0___0___0___0" localSheetId="4">#REF!</definedName>
    <definedName name="BuiltIn_Print_Area___0___0___0___0___0___0___0___0___0">#REF!</definedName>
    <definedName name="BuiltIn_Print_Area___0___0___0___0___0___0___0___0___0___0" localSheetId="5">#REF!</definedName>
    <definedName name="BuiltIn_Print_Area___0___0___0___0___0___0___0___0___0___0" localSheetId="4">#REF!</definedName>
    <definedName name="BuiltIn_Print_Area___0___0___0___0___0___0___0___0___0___0">#REF!</definedName>
    <definedName name="BuiltIn_Print_Area___0___0___0___0___0___0___0___0___0___0___0" localSheetId="5">#REF!</definedName>
    <definedName name="BuiltIn_Print_Area___0___0___0___0___0___0___0___0___0___0___0" localSheetId="4">#REF!</definedName>
    <definedName name="BuiltIn_Print_Area___0___0___0___0___0___0___0___0___0___0___0">#REF!</definedName>
    <definedName name="BuiltIn_Print_Area___0___0___0___0___0___0___0___0___0___0___0___0" localSheetId="5">#REF!</definedName>
    <definedName name="BuiltIn_Print_Area___0___0___0___0___0___0___0___0___0___0___0___0" localSheetId="4">#REF!</definedName>
    <definedName name="BuiltIn_Print_Area___0___0___0___0___0___0___0___0___0___0___0___0">#REF!</definedName>
    <definedName name="BuiltIn_Print_Area___0___0___0___0___0___0___0___0___0___0___0___0___0" localSheetId="5">#REF!</definedName>
    <definedName name="BuiltIn_Print_Area___0___0___0___0___0___0___0___0___0___0___0___0___0" localSheetId="4">#REF!</definedName>
    <definedName name="BuiltIn_Print_Area___0___0___0___0___0___0___0___0___0___0___0___0___0">#REF!</definedName>
    <definedName name="BuiltIn_Print_Area___0___0___0___0___0___0___0___0___0___0___0___0___0___0" localSheetId="5">#REF!</definedName>
    <definedName name="BuiltIn_Print_Area___0___0___0___0___0___0___0___0___0___0___0___0___0___0" localSheetId="4">#REF!</definedName>
    <definedName name="BuiltIn_Print_Area___0___0___0___0___0___0___0___0___0___0___0___0___0___0">#REF!</definedName>
    <definedName name="BuiltIn_Print_Area___0___0___0___0___0___0___0___0___0___0___0___0___0___0___0" localSheetId="5">#REF!</definedName>
    <definedName name="BuiltIn_Print_Area___0___0___0___0___0___0___0___0___0___0___0___0___0___0___0" localSheetId="4">#REF!</definedName>
    <definedName name="BuiltIn_Print_Area___0___0___0___0___0___0___0___0___0___0___0___0___0___0___0">#REF!</definedName>
    <definedName name="bvbb" localSheetId="5" hidden="1">#REF!</definedName>
    <definedName name="bvbb" localSheetId="4" hidden="1">#REF!</definedName>
    <definedName name="bvbb" hidden="1">#REF!</definedName>
    <definedName name="C_" localSheetId="5">#REF!</definedName>
    <definedName name="C_" localSheetId="4">#REF!</definedName>
    <definedName name="C_">#REF!</definedName>
    <definedName name="C_CONT." localSheetId="5">#REF!</definedName>
    <definedName name="C_CONT." localSheetId="4">#REF!</definedName>
    <definedName name="C_CONT.">#REF!</definedName>
    <definedName name="Cabezas" localSheetId="5">#REF!</definedName>
    <definedName name="Cabezas" localSheetId="4">#REF!</definedName>
    <definedName name="Cabezas">#REF!</definedName>
    <definedName name="CAD" localSheetId="5">#REF!</definedName>
    <definedName name="CAD" localSheetId="4">#REF!</definedName>
    <definedName name="CAD">#REF!</definedName>
    <definedName name="Caja" localSheetId="5">#REF!</definedName>
    <definedName name="Caja" localSheetId="4">#REF!</definedName>
    <definedName name="Caja">#REF!</definedName>
    <definedName name="Capitali" localSheetId="5">#REF!</definedName>
    <definedName name="Capitali" localSheetId="4">#REF!</definedName>
    <definedName name="Capitali">#REF!</definedName>
    <definedName name="CARA" localSheetId="5">#REF!</definedName>
    <definedName name="CARA" localSheetId="4">#REF!</definedName>
    <definedName name="CARA">#REF!</definedName>
    <definedName name="CARATULA" localSheetId="5">#REF!</definedName>
    <definedName name="CARATULA" localSheetId="4">#REF!</definedName>
    <definedName name="CARATULA">#REF!</definedName>
    <definedName name="CD" localSheetId="5">#REF!</definedName>
    <definedName name="CD" localSheetId="4">#REF!</definedName>
    <definedName name="CD">#REF!</definedName>
    <definedName name="CDG" localSheetId="5">#REF!</definedName>
    <definedName name="CDG" localSheetId="4">#REF!</definedName>
    <definedName name="CDG">#REF!</definedName>
    <definedName name="cdghjf" localSheetId="5">#REF!</definedName>
    <definedName name="cdghjf" localSheetId="4">#REF!</definedName>
    <definedName name="cdghjf">#REF!</definedName>
    <definedName name="cdgiro" localSheetId="5">#REF!</definedName>
    <definedName name="cdgiro" localSheetId="4">#REF!</definedName>
    <definedName name="cdgiro">#REF!</definedName>
    <definedName name="cdmzn" localSheetId="5">#REF!</definedName>
    <definedName name="cdmzn" localSheetId="4">#REF!</definedName>
    <definedName name="cdmzn">#REF!</definedName>
    <definedName name="CDMZO" localSheetId="5">#REF!</definedName>
    <definedName name="CDMZO" localSheetId="4">#REF!</definedName>
    <definedName name="CDMZO">#REF!</definedName>
    <definedName name="cdrogtos" localSheetId="5">#REF!</definedName>
    <definedName name="cdrogtos" localSheetId="4">#REF!</definedName>
    <definedName name="cdrogtos">#REF!</definedName>
    <definedName name="cdrogtoscomb" localSheetId="5">#REF!</definedName>
    <definedName name="cdrogtoscomb" localSheetId="4">#REF!</definedName>
    <definedName name="cdrogtoscomb">#REF!</definedName>
    <definedName name="cdrogtoshold" localSheetId="5">#REF!</definedName>
    <definedName name="cdrogtoshold" localSheetId="4">#REF!</definedName>
    <definedName name="cdrogtoshold">#REF!</definedName>
    <definedName name="cdrogtosnorte" localSheetId="5">#REF!</definedName>
    <definedName name="cdrogtosnorte" localSheetId="4">#REF!</definedName>
    <definedName name="cdrogtosnorte">#REF!</definedName>
    <definedName name="CdroGtosSAP" localSheetId="5">#REF!</definedName>
    <definedName name="CdroGtosSAP" localSheetId="4">#REF!</definedName>
    <definedName name="CdroGtosSAP">#REF!</definedName>
    <definedName name="cdrogtossur" localSheetId="5">#REF!</definedName>
    <definedName name="cdrogtossur" localSheetId="4">#REF!</definedName>
    <definedName name="cdrogtossur">#REF!</definedName>
    <definedName name="cdsj1" localSheetId="5">#REF!</definedName>
    <definedName name="cdsj1" localSheetId="4">#REF!</definedName>
    <definedName name="cdsj1">#REF!</definedName>
    <definedName name="cdsj2" localSheetId="5">#REF!</definedName>
    <definedName name="cdsj2" localSheetId="4">#REF!</definedName>
    <definedName name="cdsj2">#REF!</definedName>
    <definedName name="cdsjo" localSheetId="5">#REF!</definedName>
    <definedName name="cdsjo" localSheetId="4">#REF!</definedName>
    <definedName name="cdsjo">#REF!</definedName>
    <definedName name="CDT" localSheetId="5">#REF!</definedName>
    <definedName name="CDT" localSheetId="4">#REF!</definedName>
    <definedName name="CDT">#REF!</definedName>
    <definedName name="cdtn" localSheetId="5">#REF!</definedName>
    <definedName name="cdtn" localSheetId="4">#REF!</definedName>
    <definedName name="cdtn">#REF!</definedName>
    <definedName name="cdto" localSheetId="5">#REF!</definedName>
    <definedName name="cdto" localSheetId="4">#REF!</definedName>
    <definedName name="cdto">#REF!</definedName>
    <definedName name="cdttro" localSheetId="5">#REF!</definedName>
    <definedName name="cdttro" localSheetId="4">#REF!</definedName>
    <definedName name="cdttro">#REF!</definedName>
    <definedName name="CFC">'[17]Nota 8'!$F$165</definedName>
    <definedName name="CH_" localSheetId="5">#REF!</definedName>
    <definedName name="CH_" localSheetId="4">#REF!</definedName>
    <definedName name="CH_">#REF!</definedName>
    <definedName name="Chave" localSheetId="5">#REF!</definedName>
    <definedName name="Chave" localSheetId="4">#REF!</definedName>
    <definedName name="Chave">#REF!</definedName>
    <definedName name="chcontrole">'[13]resumo dcch e acc'!$A$4:$L$152</definedName>
    <definedName name="CLIENT_NAME" localSheetId="5">[23]Básico!$D$3</definedName>
    <definedName name="CLIENT_NAME" localSheetId="4">[23]Básico!$D$3</definedName>
    <definedName name="CLIENT_NAME">[23]Básico!$D$3</definedName>
    <definedName name="cliente" localSheetId="5">[24]Bajas!#REF!</definedName>
    <definedName name="cliente" localSheetId="4">[24]Bajas!#REF!</definedName>
    <definedName name="cliente">[24]Bajas!#REF!</definedName>
    <definedName name="clientes" localSheetId="5">[24]Altas!#REF!</definedName>
    <definedName name="clientes" localSheetId="4">[24]Altas!#REF!</definedName>
    <definedName name="clientes">[24]Altas!#REF!</definedName>
    <definedName name="COEF">#N/A</definedName>
    <definedName name="colorcode">'[13]resumo color code'!$A$3:$I$152</definedName>
    <definedName name="Combin" localSheetId="5">#REF!</definedName>
    <definedName name="Combin" localSheetId="4">#REF!</definedName>
    <definedName name="Combin">#REF!</definedName>
    <definedName name="Comp_FPC" localSheetId="5">[9]AP!$B$3:$AY$45,[9]AP!$B$56:$AY$95,[9]AP!$B$98:$AY$145,[9]AP!$B$148:$AY$175</definedName>
    <definedName name="Comp_FPC" localSheetId="4">[9]AP!$B$3:$AY$45,[9]AP!$B$56:$AY$95,[9]AP!$B$98:$AY$145,[9]AP!$B$148:$AY$175</definedName>
    <definedName name="Comp_FPC">[9]AP!$B$3:$AY$45,[9]AP!$B$56:$AY$95,[9]AP!$B$98:$AY$145,[9]AP!$B$148:$AY$175</definedName>
    <definedName name="compprueb" localSheetId="5">#REF!</definedName>
    <definedName name="compprueb" localSheetId="4">#REF!</definedName>
    <definedName name="compprueb">#REF!</definedName>
    <definedName name="compras" localSheetId="5">#REF!</definedName>
    <definedName name="compras" localSheetId="4">#REF!</definedName>
    <definedName name="compras">#REF!</definedName>
    <definedName name="CONS" localSheetId="5">#REF!</definedName>
    <definedName name="CONS" localSheetId="4">#REF!</definedName>
    <definedName name="CONS">#REF!</definedName>
    <definedName name="CONS2" localSheetId="5">#REF!</definedName>
    <definedName name="CONS2" localSheetId="4">#REF!</definedName>
    <definedName name="CONS2">#REF!</definedName>
    <definedName name="CONSTITUCION" localSheetId="5">#REF!</definedName>
    <definedName name="CONSTITUCION" localSheetId="4">#REF!</definedName>
    <definedName name="CONSTITUCION">#REF!</definedName>
    <definedName name="Contrib_acum_proyecto" localSheetId="5">#REF!</definedName>
    <definedName name="Contrib_acum_proyecto" localSheetId="4">#REF!</definedName>
    <definedName name="Contrib_acum_proyecto">#REF!</definedName>
    <definedName name="coordenadas" localSheetId="5">[25]Coordenadas!#REF!</definedName>
    <definedName name="coordenadas" localSheetId="4">[25]Coordenadas!#REF!</definedName>
    <definedName name="coordenadas">[25]Coordenadas!#REF!</definedName>
    <definedName name="copia" localSheetId="5">'[26]Datos del Balance'!$B$8</definedName>
    <definedName name="copia" localSheetId="4">'[26]Datos del Balance'!$B$8</definedName>
    <definedName name="copia">'[26]Datos del Balance'!$B$8</definedName>
    <definedName name="COSEG" localSheetId="5">#REF!</definedName>
    <definedName name="COSEG" localSheetId="4">#REF!</definedName>
    <definedName name="COSEG">#REF!</definedName>
    <definedName name="COSEGIR" localSheetId="5">#REF!</definedName>
    <definedName name="COSEGIR" localSheetId="4">#REF!</definedName>
    <definedName name="COSEGIR">#REF!</definedName>
    <definedName name="COSEMZ" localSheetId="5">#REF!</definedName>
    <definedName name="COSEMZ" localSheetId="4">#REF!</definedName>
    <definedName name="COSEMZ">#REF!</definedName>
    <definedName name="COSEMZ1" localSheetId="5">#REF!</definedName>
    <definedName name="COSEMZ1" localSheetId="4">#REF!</definedName>
    <definedName name="COSEMZ1">#REF!</definedName>
    <definedName name="COSEMZ1B" localSheetId="5">#REF!</definedName>
    <definedName name="COSEMZ1B" localSheetId="4">#REF!</definedName>
    <definedName name="COSEMZ1B">#REF!</definedName>
    <definedName name="COSEMZ2" localSheetId="5">#REF!</definedName>
    <definedName name="COSEMZ2" localSheetId="4">#REF!</definedName>
    <definedName name="COSEMZ2">#REF!</definedName>
    <definedName name="COSEMZ2B" localSheetId="5">#REF!</definedName>
    <definedName name="COSEMZ2B" localSheetId="4">#REF!</definedName>
    <definedName name="COSEMZ2B">#REF!</definedName>
    <definedName name="COSEMZ3" localSheetId="5">#REF!</definedName>
    <definedName name="COSEMZ3" localSheetId="4">#REF!</definedName>
    <definedName name="COSEMZ3">#REF!</definedName>
    <definedName name="COSEMZ3B" localSheetId="5">#REF!</definedName>
    <definedName name="COSEMZ3B" localSheetId="4">#REF!</definedName>
    <definedName name="COSEMZ3B">#REF!</definedName>
    <definedName name="COSES1" localSheetId="5">#REF!</definedName>
    <definedName name="COSES1" localSheetId="4">#REF!</definedName>
    <definedName name="COSES1">#REF!</definedName>
    <definedName name="COSES2" localSheetId="5">#REF!</definedName>
    <definedName name="COSES2" localSheetId="4">#REF!</definedName>
    <definedName name="COSES2">#REF!</definedName>
    <definedName name="COSESJ" localSheetId="5">#REF!</definedName>
    <definedName name="COSESJ" localSheetId="4">#REF!</definedName>
    <definedName name="COSESJ">#REF!</definedName>
    <definedName name="COSESJ1" localSheetId="5">#REF!</definedName>
    <definedName name="COSESJ1" localSheetId="4">#REF!</definedName>
    <definedName name="COSESJ1">#REF!</definedName>
    <definedName name="COSESJ2" localSheetId="5">#REF!</definedName>
    <definedName name="COSESJ2" localSheetId="4">#REF!</definedName>
    <definedName name="COSESJ2">#REF!</definedName>
    <definedName name="COSESJ3" localSheetId="5">#REF!</definedName>
    <definedName name="COSESJ3" localSheetId="4">#REF!</definedName>
    <definedName name="COSESJ3">#REF!</definedName>
    <definedName name="COSETR" localSheetId="5">#REF!</definedName>
    <definedName name="COSETR" localSheetId="4">#REF!</definedName>
    <definedName name="COSETR">#REF!</definedName>
    <definedName name="COSETR1" localSheetId="5">#REF!</definedName>
    <definedName name="COSETR1" localSheetId="4">#REF!</definedName>
    <definedName name="COSETR1">#REF!</definedName>
    <definedName name="COSETR2" localSheetId="5">#REF!</definedName>
    <definedName name="COSETR2" localSheetId="4">#REF!</definedName>
    <definedName name="COSETR2">#REF!</definedName>
    <definedName name="COSETR3" localSheetId="5">#REF!</definedName>
    <definedName name="COSETR3" localSheetId="4">#REF!</definedName>
    <definedName name="COSETR3">#REF!</definedName>
    <definedName name="CosMz" localSheetId="5">#REF!</definedName>
    <definedName name="CosMz" localSheetId="4">#REF!</definedName>
    <definedName name="CosMz">#REF!</definedName>
    <definedName name="COST" localSheetId="5">#REF!</definedName>
    <definedName name="COST" localSheetId="4">#REF!</definedName>
    <definedName name="COST">#REF!</definedName>
    <definedName name="costobc">[27]Hoja1!$I$2:$I$24</definedName>
    <definedName name="CPC">'[17]Nota 8'!$F$52</definedName>
    <definedName name="CPP">'[17]Nota 8'!$F$125</definedName>
    <definedName name="credito" localSheetId="5">#REF!</definedName>
    <definedName name="credito" localSheetId="4">#REF!</definedName>
    <definedName name="credito">#REF!</definedName>
    <definedName name="_xlnm.Criteria" localSheetId="5">#REF!</definedName>
    <definedName name="_xlnm.Criteria" localSheetId="4">#REF!</definedName>
    <definedName name="_xlnm.Criteria">#REF!</definedName>
    <definedName name="ctovtanorte" localSheetId="5">'[12]CTO VTAS'!#REF!</definedName>
    <definedName name="ctovtanorte" localSheetId="4">'[12]CTO VTAS'!#REF!</definedName>
    <definedName name="ctovtanorte">'[12]CTO VTAS'!#REF!</definedName>
    <definedName name="CUG_Agua" localSheetId="5">#REF!</definedName>
    <definedName name="CUG_Agua" localSheetId="4">#REF!</definedName>
    <definedName name="CUG_Agua">#REF!</definedName>
    <definedName name="Cuota_Fija" localSheetId="5">#REF!</definedName>
    <definedName name="Cuota_Fija" localSheetId="4">#REF!</definedName>
    <definedName name="Cuota_Fija">#REF!</definedName>
    <definedName name="Cuota_Telefono" localSheetId="5">#REF!</definedName>
    <definedName name="Cuota_Telefono" localSheetId="4">#REF!</definedName>
    <definedName name="Cuota_Telefono">#REF!</definedName>
    <definedName name="currency">[28]CURRENCY!$E$1</definedName>
    <definedName name="Customer" localSheetId="5">#REF!</definedName>
    <definedName name="Customer" localSheetId="4">#REF!</definedName>
    <definedName name="Customer">#REF!</definedName>
    <definedName name="customerld" localSheetId="5">#REF!</definedName>
    <definedName name="customerld" localSheetId="4">#REF!</definedName>
    <definedName name="customerld">#REF!</definedName>
    <definedName name="CustomerPCS" localSheetId="5">#REF!</definedName>
    <definedName name="CustomerPCS" localSheetId="4">#REF!</definedName>
    <definedName name="CustomerPCS">#REF!</definedName>
    <definedName name="CY_Accounts_Receivable">[7]Balance!$B$8</definedName>
    <definedName name="CY_Cash">[7]Balance!$B$6</definedName>
    <definedName name="CY_Cost_of_Sales">'[7]Estado de Resultados'!$B$7</definedName>
    <definedName name="CY_Current_Liabilities">[7]Balance!$B$23</definedName>
    <definedName name="CY_Gross_Profit">'[7]Estado de Resultados'!$B$9</definedName>
    <definedName name="CY_Interest_Expense">'[7]Estado de Resultados'!$B$18</definedName>
    <definedName name="CY_Inventory">[7]Balance!$B$12</definedName>
    <definedName name="CY_LT_Debt">[7]Balance!$B$24</definedName>
    <definedName name="CY_NET_PROFIT">'[7]Estado de Resultados'!$B$24</definedName>
    <definedName name="CY_Net_Revenue">'[7]Estado de Resultados'!$B$6</definedName>
    <definedName name="CY_Operating_Income">'[7]Estado de Resultados'!$B$16</definedName>
    <definedName name="CY_QUICK_ASSETS">[7]Balance!$B$10</definedName>
    <definedName name="CY_Tangible_Net_Worth">'[7]Estado de Resultados'!$B$31</definedName>
    <definedName name="CY_TOTAL_ASSETS">[7]Balance!$B$21</definedName>
    <definedName name="CY_TOTAL_CURR_ASSETS">[7]Balance!$B$15</definedName>
    <definedName name="CY_TOTAL_DEBT">[7]Balance!$B$27</definedName>
    <definedName name="CY_TOTAL_EQUITY">[7]Balance!$B$33</definedName>
    <definedName name="CYB">'[17]Nota 8'!$F$20</definedName>
    <definedName name="D_" localSheetId="5">#REF!</definedName>
    <definedName name="D_" localSheetId="4">#REF!</definedName>
    <definedName name="D_">#REF!</definedName>
    <definedName name="DATA1" localSheetId="5">#REF!</definedName>
    <definedName name="DATA1" localSheetId="4">#REF!</definedName>
    <definedName name="DATA1">#REF!</definedName>
    <definedName name="DATA10" localSheetId="5">#REF!</definedName>
    <definedName name="DATA10" localSheetId="4">#REF!</definedName>
    <definedName name="DATA10">#REF!</definedName>
    <definedName name="DATA11" localSheetId="5">#REF!</definedName>
    <definedName name="DATA11" localSheetId="4">#REF!</definedName>
    <definedName name="DATA11">#REF!</definedName>
    <definedName name="DATA12" localSheetId="5">#REF!</definedName>
    <definedName name="DATA12" localSheetId="4">#REF!</definedName>
    <definedName name="DATA12">#REF!</definedName>
    <definedName name="DATA13" localSheetId="5">#REF!</definedName>
    <definedName name="DATA13" localSheetId="4">#REF!</definedName>
    <definedName name="DATA13">#REF!</definedName>
    <definedName name="DATA14" localSheetId="5">#REF!</definedName>
    <definedName name="DATA14" localSheetId="4">#REF!</definedName>
    <definedName name="DATA14">#REF!</definedName>
    <definedName name="DATA15" localSheetId="5">#REF!</definedName>
    <definedName name="DATA15" localSheetId="4">#REF!</definedName>
    <definedName name="DATA15">#REF!</definedName>
    <definedName name="DATA16" localSheetId="5">#REF!</definedName>
    <definedName name="DATA16" localSheetId="4">#REF!</definedName>
    <definedName name="DATA16">#REF!</definedName>
    <definedName name="DATA17" localSheetId="5">#REF!</definedName>
    <definedName name="DATA17" localSheetId="4">#REF!</definedName>
    <definedName name="DATA17">#REF!</definedName>
    <definedName name="DATA18" localSheetId="5">#REF!</definedName>
    <definedName name="DATA18" localSheetId="4">#REF!</definedName>
    <definedName name="DATA18">#REF!</definedName>
    <definedName name="DATA19" localSheetId="5">#REF!</definedName>
    <definedName name="DATA19" localSheetId="4">#REF!</definedName>
    <definedName name="DATA19">#REF!</definedName>
    <definedName name="DATA2" localSheetId="5">#REF!</definedName>
    <definedName name="DATA2" localSheetId="4">#REF!</definedName>
    <definedName name="DATA2">#REF!</definedName>
    <definedName name="DATA20" localSheetId="5">#REF!</definedName>
    <definedName name="DATA20" localSheetId="4">#REF!</definedName>
    <definedName name="DATA20">#REF!</definedName>
    <definedName name="DATA21" localSheetId="5">#REF!</definedName>
    <definedName name="DATA21" localSheetId="4">#REF!</definedName>
    <definedName name="DATA21">#REF!</definedName>
    <definedName name="DATA22" localSheetId="5">#REF!</definedName>
    <definedName name="DATA22" localSheetId="4">#REF!</definedName>
    <definedName name="DATA22">#REF!</definedName>
    <definedName name="DATA23" localSheetId="5">#REF!</definedName>
    <definedName name="DATA23" localSheetId="4">#REF!</definedName>
    <definedName name="DATA23">#REF!</definedName>
    <definedName name="DATA24" localSheetId="5">[29]Base!#REF!</definedName>
    <definedName name="DATA24" localSheetId="4">[29]Base!#REF!</definedName>
    <definedName name="DATA24">[29]Base!#REF!</definedName>
    <definedName name="DATA25" localSheetId="5">[29]Base!#REF!</definedName>
    <definedName name="DATA25" localSheetId="4">[29]Base!#REF!</definedName>
    <definedName name="DATA25">[29]Base!#REF!</definedName>
    <definedName name="DATA26" localSheetId="5">[29]Base!#REF!</definedName>
    <definedName name="DATA26" localSheetId="4">[29]Base!#REF!</definedName>
    <definedName name="DATA26">[29]Base!#REF!</definedName>
    <definedName name="DATA3" localSheetId="5">#REF!</definedName>
    <definedName name="DATA3" localSheetId="4">#REF!</definedName>
    <definedName name="DATA3">#REF!</definedName>
    <definedName name="DATA4" localSheetId="5">#REF!</definedName>
    <definedName name="DATA4" localSheetId="4">#REF!</definedName>
    <definedName name="DATA4">#REF!</definedName>
    <definedName name="DATA5" localSheetId="5">#REF!</definedName>
    <definedName name="DATA5" localSheetId="4">#REF!</definedName>
    <definedName name="DATA5">#REF!</definedName>
    <definedName name="DATA6" localSheetId="5">#REF!</definedName>
    <definedName name="DATA6" localSheetId="4">#REF!</definedName>
    <definedName name="DATA6">#REF!</definedName>
    <definedName name="DATA7" localSheetId="5">#REF!</definedName>
    <definedName name="DATA7" localSheetId="4">#REF!</definedName>
    <definedName name="DATA7">#REF!</definedName>
    <definedName name="DATA8" localSheetId="5">#REF!</definedName>
    <definedName name="DATA8" localSheetId="4">#REF!</definedName>
    <definedName name="DATA8">#REF!</definedName>
    <definedName name="DATA9" localSheetId="5">#REF!</definedName>
    <definedName name="DATA9" localSheetId="4">#REF!</definedName>
    <definedName name="DATA9">#REF!</definedName>
    <definedName name="DATE" localSheetId="5">#REF!</definedName>
    <definedName name="DATE" localSheetId="4">#REF!</definedName>
    <definedName name="DATE">#REF!</definedName>
    <definedName name="DATE99" localSheetId="5">#REF!</definedName>
    <definedName name="DATE99" localSheetId="4">#REF!</definedName>
    <definedName name="DATE99">#REF!</definedName>
    <definedName name="dd" localSheetId="5">'[30]IRSA HIST'!#REF!</definedName>
    <definedName name="dd" localSheetId="4">'[30]IRSA HIST'!#REF!</definedName>
    <definedName name="dd">'[30]IRSA HIST'!#REF!</definedName>
    <definedName name="DD_Curr" localSheetId="5">[31]Currency!$C$3</definedName>
    <definedName name="DD_Curr" localSheetId="4">[31]Currency!$C$3</definedName>
    <definedName name="DD_Curr">[31]Currency!$C$3</definedName>
    <definedName name="DDDDD" localSheetId="5">#REF!</definedName>
    <definedName name="DDDDD" localSheetId="4">#REF!</definedName>
    <definedName name="DDDDD">#REF!</definedName>
    <definedName name="debito" localSheetId="5">#REF!</definedName>
    <definedName name="debito" localSheetId="4">#REF!</definedName>
    <definedName name="debito">#REF!</definedName>
    <definedName name="DEBITOFISCAL" localSheetId="5">#REF!</definedName>
    <definedName name="DEBITOFISCAL" localSheetId="4">#REF!</definedName>
    <definedName name="DEBITOFISCAL">#REF!</definedName>
    <definedName name="Dec_93" localSheetId="5">#REF!</definedName>
    <definedName name="Dec_93" localSheetId="4">#REF!</definedName>
    <definedName name="Dec_93">#REF!</definedName>
    <definedName name="dedwedwd" localSheetId="5">#REF!</definedName>
    <definedName name="dedwedwd" localSheetId="4">#REF!</definedName>
    <definedName name="dedwedwd">#REF!</definedName>
    <definedName name="defwergtqergt" localSheetId="5">#REF!</definedName>
    <definedName name="defwergtqergt" localSheetId="4">#REF!</definedName>
    <definedName name="defwergtqergt">#REF!</definedName>
    <definedName name="Depósitso" localSheetId="5">'[32]Con asto'!$A$1:$M$1149</definedName>
    <definedName name="Depósitso" localSheetId="4">'[32]Con asto'!$A$1:$M$1149</definedName>
    <definedName name="Depósitso">'[32]Con asto'!$A$1:$M$1149</definedName>
    <definedName name="depreciaciones" localSheetId="5">#REF!</definedName>
    <definedName name="depreciaciones" localSheetId="4">#REF!</definedName>
    <definedName name="depreciaciones">#REF!</definedName>
    <definedName name="detail" localSheetId="5">#REF!</definedName>
    <definedName name="detail" localSheetId="4">#REF!</definedName>
    <definedName name="detail">#REF!</definedName>
    <definedName name="detail2" localSheetId="5">#REF!</definedName>
    <definedName name="detail2" localSheetId="4">#REF!</definedName>
    <definedName name="detail2">#REF!</definedName>
    <definedName name="Detalle_de_Bienes_de_Uso_">'[33]Detalle de Ref.'!$A$1:$D$111</definedName>
    <definedName name="deuxfp" localSheetId="5">#REF!</definedName>
    <definedName name="deuxfp" localSheetId="4">#REF!</definedName>
    <definedName name="deuxfp">#REF!</definedName>
    <definedName name="devengado" localSheetId="5">#REF!</definedName>
    <definedName name="devengado" localSheetId="4">#REF!</definedName>
    <definedName name="devengado">#REF!</definedName>
    <definedName name="Diferencias_de_redondeo" localSheetId="5">#REF!</definedName>
    <definedName name="Diferencias_de_redondeo" localSheetId="4">#REF!</definedName>
    <definedName name="Diferencias_de_redondeo">#REF!</definedName>
    <definedName name="digitalchannels">'[13]atc e dtc'!$L$4:$AD$152</definedName>
    <definedName name="Dist_Cons" localSheetId="5">#REF!</definedName>
    <definedName name="Dist_Cons" localSheetId="4">#REF!</definedName>
    <definedName name="Dist_Cons">#REF!</definedName>
    <definedName name="Dist_Finc" localSheetId="5">#REF!</definedName>
    <definedName name="Dist_Finc" localSheetId="4">#REF!</definedName>
    <definedName name="Dist_Finc">#REF!</definedName>
    <definedName name="dlleu" localSheetId="5">#REF!</definedName>
    <definedName name="dlleu" localSheetId="4">#REF!</definedName>
    <definedName name="dlleu">#REF!</definedName>
    <definedName name="DLLEUR" localSheetId="5">#REF!</definedName>
    <definedName name="DLLEUR" localSheetId="4">#REF!</definedName>
    <definedName name="DLLEUR">#REF!</definedName>
    <definedName name="DOC" localSheetId="5">#REF!</definedName>
    <definedName name="DOC" localSheetId="4">#REF!</definedName>
    <definedName name="DOC">#REF!</definedName>
    <definedName name="DUPONT_1" localSheetId="5">#REF!</definedName>
    <definedName name="DUPONT_1" localSheetId="4">#REF!</definedName>
    <definedName name="DUPONT_1">#REF!</definedName>
    <definedName name="E_" localSheetId="5">'[34]BG Armado'!#REF!</definedName>
    <definedName name="E_" localSheetId="4">'[34]BG Armado'!#REF!</definedName>
    <definedName name="E_">'[34]BG Armado'!#REF!</definedName>
    <definedName name="E3_" localSheetId="5">'[34]BG Armado'!#REF!</definedName>
    <definedName name="E3_" localSheetId="4">'[34]BG Armado'!#REF!</definedName>
    <definedName name="E3_">'[34]BG Armado'!#REF!</definedName>
    <definedName name="effective_date" localSheetId="5">'[35]Interface Hub'!#REF!</definedName>
    <definedName name="effective_date" localSheetId="4">'[35]Interface Hub'!#REF!</definedName>
    <definedName name="effective_date">'[35]Interface Hub'!#REF!</definedName>
    <definedName name="elasmjsdlkfjsdf" localSheetId="5">#REF!</definedName>
    <definedName name="elasmjsdlkfjsdf" localSheetId="4">#REF!</definedName>
    <definedName name="elasmjsdlkfjsdf">#REF!</definedName>
    <definedName name="eliminaciones" localSheetId="5">[36]VARIACIONES!#REF!</definedName>
    <definedName name="eliminaciones" localSheetId="4">[36]VARIACIONES!#REF!</definedName>
    <definedName name="eliminaciones">[36]VARIACIONES!#REF!</definedName>
    <definedName name="EOAF" localSheetId="5">#REF!</definedName>
    <definedName name="EOAF" localSheetId="4">#REF!</definedName>
    <definedName name="EOAF">#REF!</definedName>
    <definedName name="eoafh" localSheetId="5">#REF!</definedName>
    <definedName name="eoafh" localSheetId="4">#REF!</definedName>
    <definedName name="eoafh">#REF!</definedName>
    <definedName name="eoafn" localSheetId="5">#REF!</definedName>
    <definedName name="eoafn" localSheetId="4">#REF!</definedName>
    <definedName name="eoafn">#REF!</definedName>
    <definedName name="eoafs" localSheetId="5">#REF!</definedName>
    <definedName name="eoafs" localSheetId="4">#REF!</definedName>
    <definedName name="eoafs">#REF!</definedName>
    <definedName name="EPN" localSheetId="5">#REF!</definedName>
    <definedName name="EPN" localSheetId="4">#REF!</definedName>
    <definedName name="EPN">#REF!</definedName>
    <definedName name="EquityTable" localSheetId="5">#REF!</definedName>
    <definedName name="EquityTable" localSheetId="4">#REF!</definedName>
    <definedName name="EquityTable">#REF!</definedName>
    <definedName name="ERO" localSheetId="5">#REF!</definedName>
    <definedName name="ERO" localSheetId="4">#REF!</definedName>
    <definedName name="ERO">#REF!</definedName>
    <definedName name="Err_Box_AddSamp" localSheetId="5">'[37]Non-Statistical Sampling'!$AR$6</definedName>
    <definedName name="Err_Box_AddSamp" localSheetId="4">'[37]Non-Statistical Sampling'!$AR$6</definedName>
    <definedName name="Err_Box_AddSamp">'[37]Non-Statistical Sampling'!$AR$6</definedName>
    <definedName name="Err_Box_Rej" localSheetId="5">'[37]Non-Statistical Sampling'!$AR$5</definedName>
    <definedName name="Err_Box_Rej" localSheetId="4">'[37]Non-Statistical Sampling'!$AR$5</definedName>
    <definedName name="Err_Box_Rej">'[37]Non-Statistical Sampling'!$AR$5</definedName>
    <definedName name="Err_CellComments" localSheetId="5">'[37]Non-Statistical Sampling'!$AJ$13</definedName>
    <definedName name="Err_CellComments" localSheetId="4">'[37]Non-Statistical Sampling'!$AJ$13</definedName>
    <definedName name="Err_CellComments">'[37]Non-Statistical Sampling'!$AJ$13</definedName>
    <definedName name="Err_SampErr" localSheetId="5">'[37]Non-Statistical Sampling'!$AK$15</definedName>
    <definedName name="Err_SampErr" localSheetId="4">'[37]Non-Statistical Sampling'!$AK$15</definedName>
    <definedName name="Err_SampErr">'[37]Non-Statistical Sampling'!$AK$15</definedName>
    <definedName name="erro">'[38]PARAM-22-12-1999'!$A$6:$DP$23</definedName>
    <definedName name="ESP" localSheetId="5">#REF!</definedName>
    <definedName name="ESP" localSheetId="4">#REF!</definedName>
    <definedName name="ESP">#REF!</definedName>
    <definedName name="EUR" localSheetId="5">#REF!</definedName>
    <definedName name="EUR" localSheetId="4">#REF!</definedName>
    <definedName name="EUR">#REF!</definedName>
    <definedName name="Eval_btn_Ans" localSheetId="5">'[37]Non-Statistical Sampling'!$AR$12</definedName>
    <definedName name="Eval_btn_Ans" localSheetId="4">'[37]Non-Statistical Sampling'!$AR$12</definedName>
    <definedName name="Eval_btn_Ans">'[37]Non-Statistical Sampling'!$AR$12</definedName>
    <definedName name="Eval_MR" localSheetId="5">'[37]Non-Statistical Sampling'!$Y$20</definedName>
    <definedName name="Eval_MR" localSheetId="4">'[37]Non-Statistical Sampling'!$Y$20</definedName>
    <definedName name="Eval_MR">'[37]Non-Statistical Sampling'!$Y$20</definedName>
    <definedName name="Excel_BuiltIn_Print_Area_2_1" localSheetId="5">#REF!</definedName>
    <definedName name="Excel_BuiltIn_Print_Area_2_1" localSheetId="4">#REF!</definedName>
    <definedName name="Excel_BuiltIn_Print_Area_2_1">#REF!</definedName>
    <definedName name="Excel_BuiltIn_Print_Area_2_1_1" localSheetId="5">#REF!</definedName>
    <definedName name="Excel_BuiltIn_Print_Area_2_1_1" localSheetId="4">#REF!</definedName>
    <definedName name="Excel_BuiltIn_Print_Area_2_1_1">#REF!</definedName>
    <definedName name="Excel_BuiltIn_Print_Area_2_1_1_1" localSheetId="5">#REF!</definedName>
    <definedName name="Excel_BuiltIn_Print_Area_2_1_1_1" localSheetId="4">#REF!</definedName>
    <definedName name="Excel_BuiltIn_Print_Area_2_1_1_1">#REF!</definedName>
    <definedName name="Excel_BuiltIn_Print_Area_2_1_1_1_1" localSheetId="5">#REF!</definedName>
    <definedName name="Excel_BuiltIn_Print_Area_2_1_1_1_1" localSheetId="4">#REF!</definedName>
    <definedName name="Excel_BuiltIn_Print_Area_2_1_1_1_1">#REF!</definedName>
    <definedName name="Excel_BuiltIn_Print_Area_2_1_1_1_1_1" localSheetId="5">#REF!</definedName>
    <definedName name="Excel_BuiltIn_Print_Area_2_1_1_1_1_1" localSheetId="4">#REF!</definedName>
    <definedName name="Excel_BuiltIn_Print_Area_2_1_1_1_1_1">#REF!</definedName>
    <definedName name="Excel_BuiltIn_Print_Area_2_1_1_1_1_1_1" localSheetId="5">#REF!</definedName>
    <definedName name="Excel_BuiltIn_Print_Area_2_1_1_1_1_1_1" localSheetId="4">#REF!</definedName>
    <definedName name="Excel_BuiltIn_Print_Area_2_1_1_1_1_1_1">#REF!</definedName>
    <definedName name="Excel_BuiltIn_Print_Area_3_1" localSheetId="5">#REF!</definedName>
    <definedName name="Excel_BuiltIn_Print_Area_3_1" localSheetId="4">#REF!</definedName>
    <definedName name="Excel_BuiltIn_Print_Area_3_1">#REF!</definedName>
    <definedName name="Excel_BuiltIn_Print_Area_3_1_1" localSheetId="5">#REF!</definedName>
    <definedName name="Excel_BuiltIn_Print_Area_3_1_1" localSheetId="4">#REF!</definedName>
    <definedName name="Excel_BuiltIn_Print_Area_3_1_1">#REF!</definedName>
    <definedName name="Excel_BuiltIn_Print_Area_3_1_1_1" localSheetId="5">#REF!</definedName>
    <definedName name="Excel_BuiltIn_Print_Area_3_1_1_1" localSheetId="4">#REF!</definedName>
    <definedName name="Excel_BuiltIn_Print_Area_3_1_1_1">#REF!</definedName>
    <definedName name="Excel_BuiltIn_Print_Titles_2_1" localSheetId="5">#REF!</definedName>
    <definedName name="Excel_BuiltIn_Print_Titles_2_1" localSheetId="4">#REF!</definedName>
    <definedName name="Excel_BuiltIn_Print_Titles_2_1">#REF!</definedName>
    <definedName name="F_" localSheetId="5">#REF!</definedName>
    <definedName name="F_" localSheetId="4">#REF!</definedName>
    <definedName name="F_">#REF!</definedName>
    <definedName name="fecha_actual">'[39]DBK ESPAÑA'!$K$5</definedName>
    <definedName name="FechaAnualCom" localSheetId="5">'[40]Datos del Balance'!$B$9</definedName>
    <definedName name="FechaAnualCom" localSheetId="4">'[40]Datos del Balance'!$B$9</definedName>
    <definedName name="FechaAnualCom">'[40]Datos del Balance'!$B$9</definedName>
    <definedName name="FechaBalance" localSheetId="5">'[40]Datos del Balance'!$B$7</definedName>
    <definedName name="FechaBalance" localSheetId="4">'[40]Datos del Balance'!$B$7</definedName>
    <definedName name="FechaBalance">'[40]Datos del Balance'!$B$7</definedName>
    <definedName name="FechaComparativo" localSheetId="5">'[40]Datos del Balance'!$B$8</definedName>
    <definedName name="FechaComparativo" localSheetId="4">'[40]Datos del Balance'!$B$8</definedName>
    <definedName name="FechaComparativo">'[40]Datos del Balance'!$B$8</definedName>
    <definedName name="FechaLitComp" localSheetId="5">'[41]Datos del Balance'!$C$9</definedName>
    <definedName name="FechaLitComp" localSheetId="4">'[41]Datos del Balance'!$C$9</definedName>
    <definedName name="FechaLitComp">'[41]Datos del Balance'!$C$9</definedName>
    <definedName name="FechaLiteral" localSheetId="5">'[40]Datos del Balance'!$C$7</definedName>
    <definedName name="FechaLiteral" localSheetId="4">'[40]Datos del Balance'!$C$7</definedName>
    <definedName name="FechaLiteral">'[40]Datos del Balance'!$C$7</definedName>
    <definedName name="FERMZN" localSheetId="5">#REF!</definedName>
    <definedName name="FERMZN" localSheetId="4">#REF!</definedName>
    <definedName name="FERMZN">#REF!</definedName>
    <definedName name="fermzo" localSheetId="5">#REF!</definedName>
    <definedName name="fermzo" localSheetId="4">#REF!</definedName>
    <definedName name="fermzo">#REF!</definedName>
    <definedName name="fertsj1" localSheetId="5">#REF!</definedName>
    <definedName name="fertsj1" localSheetId="4">#REF!</definedName>
    <definedName name="fertsj1">#REF!</definedName>
    <definedName name="fertsj2" localSheetId="5">#REF!</definedName>
    <definedName name="fertsj2" localSheetId="4">#REF!</definedName>
    <definedName name="fertsj2">#REF!</definedName>
    <definedName name="FERTTRN" localSheetId="5">#REF!</definedName>
    <definedName name="FERTTRN" localSheetId="4">#REF!</definedName>
    <definedName name="FERTTRN">#REF!</definedName>
    <definedName name="ff" localSheetId="5">'[30]IRSA HIST'!#REF!</definedName>
    <definedName name="ff" localSheetId="4">'[30]IRSA HIST'!#REF!</definedName>
    <definedName name="ff">'[30]IRSA HIST'!#REF!</definedName>
    <definedName name="Form_TratAgua" localSheetId="5">#REF!</definedName>
    <definedName name="Form_TratAgua" localSheetId="4">#REF!</definedName>
    <definedName name="Form_TratAgua">#REF!</definedName>
    <definedName name="G_" localSheetId="5">'[34]BG Armado'!#REF!</definedName>
    <definedName name="G_" localSheetId="4">'[34]BG Armado'!#REF!</definedName>
    <definedName name="G_">'[34]BG Armado'!#REF!</definedName>
    <definedName name="GA" localSheetId="5">#REF!</definedName>
    <definedName name="GA" localSheetId="4">#REF!</definedName>
    <definedName name="GA">#REF!</definedName>
    <definedName name="gald" localSheetId="5">#REF!</definedName>
    <definedName name="gald" localSheetId="4">#REF!</definedName>
    <definedName name="gald">#REF!</definedName>
    <definedName name="GAPCS" localSheetId="5">#REF!</definedName>
    <definedName name="GAPCS" localSheetId="4">#REF!</definedName>
    <definedName name="GAPCS">#REF!</definedName>
    <definedName name="GBP" localSheetId="5">#REF!</definedName>
    <definedName name="GBP" localSheetId="4">#REF!</definedName>
    <definedName name="GBP">#REF!</definedName>
    <definedName name="GC" localSheetId="5">#REF!</definedName>
    <definedName name="GC" localSheetId="4">#REF!</definedName>
    <definedName name="GC">#REF!</definedName>
    <definedName name="GCA" localSheetId="5">#REF!</definedName>
    <definedName name="GCA" localSheetId="4">#REF!</definedName>
    <definedName name="GCA">#REF!</definedName>
    <definedName name="GCC" localSheetId="5">#REF!</definedName>
    <definedName name="GCC" localSheetId="4">#REF!</definedName>
    <definedName name="GCC">#REF!</definedName>
    <definedName name="GCG" localSheetId="5">#REF!</definedName>
    <definedName name="GCG" localSheetId="4">#REF!</definedName>
    <definedName name="GCG">#REF!</definedName>
    <definedName name="GCGIR" localSheetId="5">#REF!</definedName>
    <definedName name="GCGIR" localSheetId="4">#REF!</definedName>
    <definedName name="GCGIR">#REF!</definedName>
    <definedName name="gcgiro" localSheetId="5">#REF!</definedName>
    <definedName name="gcgiro" localSheetId="4">#REF!</definedName>
    <definedName name="gcgiro">#REF!</definedName>
    <definedName name="gcgiroa" localSheetId="5">#REF!</definedName>
    <definedName name="gcgiroa" localSheetId="4">#REF!</definedName>
    <definedName name="gcgiroa">#REF!</definedName>
    <definedName name="gcgiroc" localSheetId="5">#REF!</definedName>
    <definedName name="gcgiroc" localSheetId="4">#REF!</definedName>
    <definedName name="gcgiroc">#REF!</definedName>
    <definedName name="GCMO" localSheetId="5">#REF!</definedName>
    <definedName name="GCMO" localSheetId="4">#REF!</definedName>
    <definedName name="GCMO">#REF!</definedName>
    <definedName name="GCMOA" localSheetId="5">#REF!</definedName>
    <definedName name="GCMOA" localSheetId="4">#REF!</definedName>
    <definedName name="GCMOA">#REF!</definedName>
    <definedName name="GCMOc" localSheetId="5">#REF!</definedName>
    <definedName name="GCMOc" localSheetId="4">#REF!</definedName>
    <definedName name="GCMOc">#REF!</definedName>
    <definedName name="GCMZN" localSheetId="5">#REF!</definedName>
    <definedName name="GCMZN" localSheetId="4">#REF!</definedName>
    <definedName name="GCMZN">#REF!</definedName>
    <definedName name="gcmzna" localSheetId="5">#REF!</definedName>
    <definedName name="gcmzna" localSheetId="4">#REF!</definedName>
    <definedName name="gcmzna">#REF!</definedName>
    <definedName name="gcmznb" localSheetId="5">#REF!</definedName>
    <definedName name="gcmznb" localSheetId="4">#REF!</definedName>
    <definedName name="gcmznb">#REF!</definedName>
    <definedName name="GCMZO" localSheetId="5">#REF!</definedName>
    <definedName name="GCMZO" localSheetId="4">#REF!</definedName>
    <definedName name="GCMZO">#REF!</definedName>
    <definedName name="GCS1A" localSheetId="5">#REF!</definedName>
    <definedName name="GCS1A" localSheetId="4">#REF!</definedName>
    <definedName name="GCS1A">#REF!</definedName>
    <definedName name="GCS1C" localSheetId="5">#REF!</definedName>
    <definedName name="GCS1C" localSheetId="4">#REF!</definedName>
    <definedName name="GCS1C">#REF!</definedName>
    <definedName name="GCS2A" localSheetId="5">#REF!</definedName>
    <definedName name="GCS2A" localSheetId="4">#REF!</definedName>
    <definedName name="GCS2A">#REF!</definedName>
    <definedName name="GCS2C" localSheetId="5">#REF!</definedName>
    <definedName name="GCS2C" localSheetId="4">#REF!</definedName>
    <definedName name="GCS2C">#REF!</definedName>
    <definedName name="GCSJ" localSheetId="5">#REF!</definedName>
    <definedName name="GCSJ" localSheetId="4">#REF!</definedName>
    <definedName name="GCSJ">#REF!</definedName>
    <definedName name="gcsja" localSheetId="5">#REF!</definedName>
    <definedName name="gcsja" localSheetId="4">#REF!</definedName>
    <definedName name="gcsja">#REF!</definedName>
    <definedName name="gcsjb" localSheetId="5">#REF!</definedName>
    <definedName name="gcsjb" localSheetId="4">#REF!</definedName>
    <definedName name="gcsjb">#REF!</definedName>
    <definedName name="gcsjo" localSheetId="5">#REF!</definedName>
    <definedName name="gcsjo" localSheetId="4">#REF!</definedName>
    <definedName name="gcsjo">#REF!</definedName>
    <definedName name="gcsjoa" localSheetId="5">#REF!</definedName>
    <definedName name="gcsjoa" localSheetId="4">#REF!</definedName>
    <definedName name="gcsjoa">#REF!</definedName>
    <definedName name="gcsjoc" localSheetId="5">#REF!</definedName>
    <definedName name="gcsjoc" localSheetId="4">#REF!</definedName>
    <definedName name="gcsjoc">#REF!</definedName>
    <definedName name="GCT" localSheetId="5">#REF!</definedName>
    <definedName name="GCT" localSheetId="4">#REF!</definedName>
    <definedName name="GCT">#REF!</definedName>
    <definedName name="GCTA" localSheetId="5">#REF!</definedName>
    <definedName name="GCTA" localSheetId="4">#REF!</definedName>
    <definedName name="GCTA">#REF!</definedName>
    <definedName name="GCTC" localSheetId="5">#REF!</definedName>
    <definedName name="GCTC" localSheetId="4">#REF!</definedName>
    <definedName name="GCTC">#REF!</definedName>
    <definedName name="GCTO" localSheetId="5">#REF!</definedName>
    <definedName name="GCTO" localSheetId="4">#REF!</definedName>
    <definedName name="GCTO">#REF!</definedName>
    <definedName name="GCTOa" localSheetId="5">#REF!</definedName>
    <definedName name="GCTOa" localSheetId="4">#REF!</definedName>
    <definedName name="GCTOa">#REF!</definedName>
    <definedName name="GCTOc" localSheetId="5">#REF!</definedName>
    <definedName name="GCTOc" localSheetId="4">#REF!</definedName>
    <definedName name="GCTOc">#REF!</definedName>
    <definedName name="GCTR" localSheetId="5">#REF!</definedName>
    <definedName name="GCTR" localSheetId="4">#REF!</definedName>
    <definedName name="GCTR">#REF!</definedName>
    <definedName name="gctra" localSheetId="5">#REF!</definedName>
    <definedName name="gctra" localSheetId="4">#REF!</definedName>
    <definedName name="gctra">#REF!</definedName>
    <definedName name="gctrb" localSheetId="5">#REF!</definedName>
    <definedName name="gctrb" localSheetId="4">#REF!</definedName>
    <definedName name="gctrb">#REF!</definedName>
    <definedName name="GCTRO" localSheetId="5">#REF!</definedName>
    <definedName name="GCTRO" localSheetId="4">#REF!</definedName>
    <definedName name="GCTRO">#REF!</definedName>
    <definedName name="GDG" localSheetId="5">#REF!</definedName>
    <definedName name="GDG" localSheetId="4">#REF!</definedName>
    <definedName name="GDG">#REF!</definedName>
    <definedName name="gg" localSheetId="5">#REF!</definedName>
    <definedName name="gg" localSheetId="4">#REF!</definedName>
    <definedName name="gg">#REF!</definedName>
    <definedName name="GIRASOL" localSheetId="5">#REF!</definedName>
    <definedName name="GIRASOL" localSheetId="4">#REF!</definedName>
    <definedName name="GIRASOL">#REF!</definedName>
    <definedName name="GM" localSheetId="5">'[42]Trading HC by Reg &amp; Platf'!#REF!</definedName>
    <definedName name="GM" localSheetId="4">'[42]Trading HC by Reg &amp; Platf'!#REF!</definedName>
    <definedName name="GM">'[42]Trading HC by Reg &amp; Platf'!#REF!</definedName>
    <definedName name="_xlnm.Recorder" localSheetId="5">[43]Macro1!#REF!</definedName>
    <definedName name="_xlnm.Recorder" localSheetId="4">[43]Macro1!#REF!</definedName>
    <definedName name="_xlnm.Recorder">[43]Macro1!#REF!</definedName>
    <definedName name="GUARDIAN" localSheetId="5">#REF!</definedName>
    <definedName name="GUARDIAN" localSheetId="4">#REF!</definedName>
    <definedName name="GUARDIAN">#REF!</definedName>
    <definedName name="h" localSheetId="5">#REF!</definedName>
    <definedName name="h" localSheetId="4">#REF!</definedName>
    <definedName name="h">#REF!</definedName>
    <definedName name="H_" localSheetId="5">#REF!</definedName>
    <definedName name="H_" localSheetId="4">#REF!</definedName>
    <definedName name="H_">#REF!</definedName>
    <definedName name="Hea" localSheetId="5">#REF!</definedName>
    <definedName name="Hea" localSheetId="4">#REF!</definedName>
    <definedName name="Hea">#REF!</definedName>
    <definedName name="hh" localSheetId="5">'[30]IRSA HIST'!#REF!</definedName>
    <definedName name="hh" localSheetId="4">'[30]IRSA HIST'!#REF!</definedName>
    <definedName name="hh">'[30]IRSA HIST'!#REF!</definedName>
    <definedName name="hi" localSheetId="5">'[30]IRSA HIST'!#REF!</definedName>
    <definedName name="hi" localSheetId="4">'[30]IRSA HIST'!#REF!</definedName>
    <definedName name="hi">'[30]IRSA HIST'!#REF!</definedName>
    <definedName name="historicosstradcodigo" localSheetId="5">#REF!</definedName>
    <definedName name="historicosstradcodigo" localSheetId="4">#REF!</definedName>
    <definedName name="historicosstradcodigo">#REF!</definedName>
    <definedName name="historicostrad" localSheetId="5">#REF!</definedName>
    <definedName name="historicostrad" localSheetId="4">#REF!</definedName>
    <definedName name="historicostrad">#REF!</definedName>
    <definedName name="HojaMacro2" localSheetId="5">#REF!</definedName>
    <definedName name="HojaMacro2" localSheetId="4">#REF!</definedName>
    <definedName name="HojaMacro2">#REF!</definedName>
    <definedName name="HojaMacro3" localSheetId="5">#REF!</definedName>
    <definedName name="HojaMacro3" localSheetId="4">#REF!</definedName>
    <definedName name="HojaMacro3">#REF!</definedName>
    <definedName name="HojaMacro4" localSheetId="5">#REF!</definedName>
    <definedName name="HojaMacro4" localSheetId="4">#REF!</definedName>
    <definedName name="HojaMacro4">#REF!</definedName>
    <definedName name="hojamacro5" localSheetId="5">#REF!</definedName>
    <definedName name="hojamacro5" localSheetId="4">#REF!</definedName>
    <definedName name="hojamacro5">#REF!</definedName>
    <definedName name="hojamacro5ing" localSheetId="5">#REF!</definedName>
    <definedName name="hojamacro5ing" localSheetId="4">#REF!</definedName>
    <definedName name="hojamacro5ing">#REF!</definedName>
    <definedName name="I" localSheetId="5">#REF!</definedName>
    <definedName name="I" localSheetId="4">#REF!</definedName>
    <definedName name="I">#REF!</definedName>
    <definedName name="I_" localSheetId="5">#REF!</definedName>
    <definedName name="I_" localSheetId="4">#REF!</definedName>
    <definedName name="I_">#REF!</definedName>
    <definedName name="IBSA_AC" localSheetId="5">#REF!</definedName>
    <definedName name="IBSA_AC" localSheetId="4">#REF!</definedName>
    <definedName name="IBSA_AC">#REF!</definedName>
    <definedName name="IBSA_MES" localSheetId="5">#REF!</definedName>
    <definedName name="IBSA_MES" localSheetId="4">#REF!</definedName>
    <definedName name="IBSA_MES">#REF!</definedName>
    <definedName name="IC">'[17]Nota 8'!$F$30</definedName>
    <definedName name="imp_PyL">'[39]datos P_L'!$C$1</definedName>
    <definedName name="Impresión_Anexo_A" localSheetId="5">'[44]ANEXO A'!#REF!</definedName>
    <definedName name="Impresión_Anexo_A" localSheetId="4">'[44]ANEXO A'!#REF!</definedName>
    <definedName name="Impresión_Anexo_A">'[44]ANEXO A'!#REF!</definedName>
    <definedName name="Impresión_Anexo_E" localSheetId="5">#REF!</definedName>
    <definedName name="Impresión_Anexo_E" localSheetId="4">#REF!</definedName>
    <definedName name="Impresión_Anexo_E">#REF!</definedName>
    <definedName name="Impresión_Anexo_H" localSheetId="5">#REF!</definedName>
    <definedName name="Impresión_Anexo_H" localSheetId="4">#REF!</definedName>
    <definedName name="Impresión_Anexo_H">#REF!</definedName>
    <definedName name="Impresión_de_EEPN" localSheetId="5">#REF!</definedName>
    <definedName name="Impresión_de_EEPN" localSheetId="4">#REF!</definedName>
    <definedName name="Impresión_de_EEPN">#REF!</definedName>
    <definedName name="INC">'[17]Nota 8'!$F$36</definedName>
    <definedName name="ingl" localSheetId="5">#REF!</definedName>
    <definedName name="ingl" localSheetId="4">#REF!</definedName>
    <definedName name="ingl">#REF!</definedName>
    <definedName name="INGMZN1" localSheetId="5">#REF!</definedName>
    <definedName name="INGMZN1" localSheetId="4">#REF!</definedName>
    <definedName name="INGMZN1">#REF!</definedName>
    <definedName name="INGMZN1B" localSheetId="5">#REF!</definedName>
    <definedName name="INGMZN1B" localSheetId="4">#REF!</definedName>
    <definedName name="INGMZN1B">#REF!</definedName>
    <definedName name="INGMZN2" localSheetId="5">#REF!</definedName>
    <definedName name="INGMZN2" localSheetId="4">#REF!</definedName>
    <definedName name="INGMZN2">#REF!</definedName>
    <definedName name="INGMZN2B" localSheetId="5">#REF!</definedName>
    <definedName name="INGMZN2B" localSheetId="4">#REF!</definedName>
    <definedName name="INGMZN2B">#REF!</definedName>
    <definedName name="INGMZN3" localSheetId="5">#REF!</definedName>
    <definedName name="INGMZN3" localSheetId="4">#REF!</definedName>
    <definedName name="INGMZN3">#REF!</definedName>
    <definedName name="INGMZN3B" localSheetId="5">#REF!</definedName>
    <definedName name="INGMZN3B" localSheetId="4">#REF!</definedName>
    <definedName name="INGMZN3B">#REF!</definedName>
    <definedName name="INGSJ1" localSheetId="5">#REF!</definedName>
    <definedName name="INGSJ1" localSheetId="4">#REF!</definedName>
    <definedName name="INGSJ1">#REF!</definedName>
    <definedName name="INGSJ2" localSheetId="5">#REF!</definedName>
    <definedName name="INGSJ2" localSheetId="4">#REF!</definedName>
    <definedName name="INGSJ2">#REF!</definedName>
    <definedName name="INGSJ3" localSheetId="5">#REF!</definedName>
    <definedName name="INGSJ3" localSheetId="4">#REF!</definedName>
    <definedName name="INGSJ3">#REF!</definedName>
    <definedName name="INGTR1" localSheetId="5">#REF!</definedName>
    <definedName name="INGTR1" localSheetId="4">#REF!</definedName>
    <definedName name="INGTR1">#REF!</definedName>
    <definedName name="INGTR2" localSheetId="5">#REF!</definedName>
    <definedName name="INGTR2" localSheetId="4">#REF!</definedName>
    <definedName name="INGTR2">#REF!</definedName>
    <definedName name="INGTR3" localSheetId="5">#REF!</definedName>
    <definedName name="INGTR3" localSheetId="4">#REF!</definedName>
    <definedName name="INGTR3">#REF!</definedName>
    <definedName name="INT" localSheetId="5">#REF!</definedName>
    <definedName name="INT" localSheetId="4">#REF!</definedName>
    <definedName name="INT">#REF!</definedName>
    <definedName name="intangcomb" localSheetId="5">#REF!</definedName>
    <definedName name="intangcomb" localSheetId="4">#REF!</definedName>
    <definedName name="intangcomb">#REF!</definedName>
    <definedName name="intanghold" localSheetId="5">#REF!</definedName>
    <definedName name="intanghold" localSheetId="4">#REF!</definedName>
    <definedName name="intanghold">#REF!</definedName>
    <definedName name="intangnorte" localSheetId="5">#REF!</definedName>
    <definedName name="intangnorte" localSheetId="4">#REF!</definedName>
    <definedName name="intangnorte">#REF!</definedName>
    <definedName name="intangsur" localSheetId="5">#REF!</definedName>
    <definedName name="intangsur" localSheetId="4">#REF!</definedName>
    <definedName name="intangsur">#REF!</definedName>
    <definedName name="INTER" localSheetId="5">#REF!</definedName>
    <definedName name="INTER" localSheetId="4">#REF!</definedName>
    <definedName name="INTER">#REF!</definedName>
    <definedName name="invnorte" localSheetId="5">[12]INVERSIONES!#REF!</definedName>
    <definedName name="invnorte" localSheetId="4">[12]INVERSIONES!#REF!</definedName>
    <definedName name="invnorte">[12]INVERSIONES!#REF!</definedName>
    <definedName name="invsur" localSheetId="5">[12]INVERSIONES!#REF!</definedName>
    <definedName name="invsur" localSheetId="4">[12]INVERSIONES!#REF!</definedName>
    <definedName name="invsur">[12]INVERSIONES!#REF!</definedName>
    <definedName name="IR_detalle_ac" localSheetId="5">#REF!</definedName>
    <definedName name="IR_detalle_ac" localSheetId="4">#REF!</definedName>
    <definedName name="IR_detalle_ac">#REF!</definedName>
    <definedName name="IR_Resumen_ac" localSheetId="5">#REF!</definedName>
    <definedName name="IR_Resumen_ac" localSheetId="4">#REF!</definedName>
    <definedName name="IR_Resumen_ac">#REF!</definedName>
    <definedName name="IR_Resumen_mes" localSheetId="5">#REF!</definedName>
    <definedName name="IR_Resumen_mes" localSheetId="4">#REF!</definedName>
    <definedName name="IR_Resumen_mes">#REF!</definedName>
    <definedName name="IRSA_AC" localSheetId="5">#REF!</definedName>
    <definedName name="IRSA_AC" localSheetId="4">#REF!</definedName>
    <definedName name="IRSA_AC">#REF!</definedName>
    <definedName name="IRSA_MES" localSheetId="5">#REF!</definedName>
    <definedName name="IRSA_MES" localSheetId="4">#REF!</definedName>
    <definedName name="IRSA_MES">#REF!</definedName>
    <definedName name="ITEM_ID">'[28]GLP 2001'!$A$7:$C$522</definedName>
    <definedName name="J_" localSheetId="5">#REF!</definedName>
    <definedName name="J_" localSheetId="4">#REF!</definedName>
    <definedName name="J_">#REF!</definedName>
    <definedName name="jj" localSheetId="5">'[30]IRSA HIST'!#REF!</definedName>
    <definedName name="jj" localSheetId="4">'[30]IRSA HIST'!#REF!</definedName>
    <definedName name="jj">'[30]IRSA HIST'!#REF!</definedName>
    <definedName name="junio" localSheetId="5">#REF!</definedName>
    <definedName name="junio" localSheetId="4">#REF!</definedName>
    <definedName name="junio">#REF!</definedName>
    <definedName name="K_" localSheetId="5">#REF!</definedName>
    <definedName name="K_" localSheetId="4">#REF!</definedName>
    <definedName name="K_">#REF!</definedName>
    <definedName name="Kilogramos" localSheetId="5">#REF!</definedName>
    <definedName name="Kilogramos" localSheetId="4">#REF!</definedName>
    <definedName name="Kilogramos">#REF!</definedName>
    <definedName name="L" localSheetId="5">#REF!</definedName>
    <definedName name="L" localSheetId="4">#REF!</definedName>
    <definedName name="L">#REF!</definedName>
    <definedName name="L_" localSheetId="5">#REF!</definedName>
    <definedName name="L_" localSheetId="4">#REF!</definedName>
    <definedName name="L_">#REF!</definedName>
    <definedName name="L_11" localSheetId="5">#REF!</definedName>
    <definedName name="L_11" localSheetId="4">#REF!</definedName>
    <definedName name="L_11">#REF!</definedName>
    <definedName name="L_12" localSheetId="5">#REF!</definedName>
    <definedName name="L_12" localSheetId="4">#REF!</definedName>
    <definedName name="L_12">#REF!</definedName>
    <definedName name="L_13" localSheetId="5">#REF!</definedName>
    <definedName name="L_13" localSheetId="4">#REF!</definedName>
    <definedName name="L_13">#REF!</definedName>
    <definedName name="L_14" localSheetId="5">#REF!</definedName>
    <definedName name="L_14" localSheetId="4">#REF!</definedName>
    <definedName name="L_14">#REF!</definedName>
    <definedName name="L_21" localSheetId="5">#REF!</definedName>
    <definedName name="L_21" localSheetId="4">#REF!</definedName>
    <definedName name="L_21">#REF!</definedName>
    <definedName name="L_22" localSheetId="5">#REF!</definedName>
    <definedName name="L_22" localSheetId="4">#REF!</definedName>
    <definedName name="L_22">#REF!</definedName>
    <definedName name="L_23" localSheetId="5">'[34]BG Armado'!#REF!</definedName>
    <definedName name="L_23" localSheetId="4">'[34]BG Armado'!#REF!</definedName>
    <definedName name="L_23">'[34]BG Armado'!#REF!</definedName>
    <definedName name="L_24" localSheetId="5">'[34]BG Armado'!#REF!</definedName>
    <definedName name="L_24" localSheetId="4">'[34]BG Armado'!#REF!</definedName>
    <definedName name="L_24">'[34]BG Armado'!#REF!</definedName>
    <definedName name="labgir" localSheetId="5">#REF!</definedName>
    <definedName name="labgir" localSheetId="4">#REF!</definedName>
    <definedName name="labgir">#REF!</definedName>
    <definedName name="LABMZN" localSheetId="5">#REF!</definedName>
    <definedName name="LABMZN" localSheetId="4">#REF!</definedName>
    <definedName name="LABMZN">#REF!</definedName>
    <definedName name="labmzo" localSheetId="5">#REF!</definedName>
    <definedName name="labmzo" localSheetId="4">#REF!</definedName>
    <definedName name="labmzo">#REF!</definedName>
    <definedName name="LABSJ" localSheetId="5">#REF!</definedName>
    <definedName name="LABSJ" localSheetId="4">#REF!</definedName>
    <definedName name="LABSJ">#REF!</definedName>
    <definedName name="labsj1" localSheetId="5">#REF!</definedName>
    <definedName name="labsj1" localSheetId="4">#REF!</definedName>
    <definedName name="labsj1">#REF!</definedName>
    <definedName name="labsj2" localSheetId="5">#REF!</definedName>
    <definedName name="labsj2" localSheetId="4">#REF!</definedName>
    <definedName name="labsj2">#REF!</definedName>
    <definedName name="LABTRN" localSheetId="5">#REF!</definedName>
    <definedName name="LABTRN" localSheetId="4">#REF!</definedName>
    <definedName name="LABTRN">#REF!</definedName>
    <definedName name="Liq_FPC" localSheetId="5">[9]AP!#REF!,[9]AP!#REF!,[9]AP!#REF!,[9]AP!#REF!</definedName>
    <definedName name="Liq_FPC" localSheetId="4">[9]AP!#REF!,[9]AP!#REF!,[9]AP!#REF!,[9]AP!#REF!</definedName>
    <definedName name="Liq_FPC">[9]AP!#REF!,[9]AP!#REF!,[9]AP!#REF!,[9]AP!#REF!</definedName>
    <definedName name="List_ARPopulation">'[45]AR Drop Downs'!$I$5:$I$10</definedName>
    <definedName name="List_Curr" localSheetId="5">[31]Currency!$B$9:$B$31</definedName>
    <definedName name="List_Curr" localSheetId="4">[31]Currency!$B$9:$B$31</definedName>
    <definedName name="List_Curr">[31]Currency!$B$9:$B$31</definedName>
    <definedName name="List_ExpandedTesting">'[45]AR Drop Downs'!$E$5:$E$8</definedName>
    <definedName name="List_Level_Assr" localSheetId="5">[37]DropDown!$B$1:$B$4</definedName>
    <definedName name="List_Level_Assr" localSheetId="4">[37]DropDown!$B$1:$B$4</definedName>
    <definedName name="List_Level_Assr">[37]DropDown!$B$1:$B$4</definedName>
    <definedName name="List_LevelAssurance">'[45]AR Drop Downs'!$A$5:$A$8</definedName>
    <definedName name="List_Number_of_Exceptions_Identified">'[45]AR Drop Downs'!$K$5:$K$27</definedName>
    <definedName name="List_NumberTolerableExceptions">'[45]AR Drop Downs'!$C$5:$C$8</definedName>
    <definedName name="List_Proj_Meth" localSheetId="5">[37]DropDown!$H$1:$H$2</definedName>
    <definedName name="List_Proj_Meth" localSheetId="4">[37]DropDown!$H$1:$H$2</definedName>
    <definedName name="List_Proj_Meth">[37]DropDown!$H$1:$H$2</definedName>
    <definedName name="List_Samp_Sel" localSheetId="5">[37]DropDown!$D$1:$D$4</definedName>
    <definedName name="List_Samp_Sel" localSheetId="4">[37]DropDown!$D$1:$D$4</definedName>
    <definedName name="List_Samp_Sel">[37]DropDown!$D$1:$D$4</definedName>
    <definedName name="List_SampleSelectionMethod">'[45]AR Drop Downs'!$G$5:$G$7</definedName>
    <definedName name="ListaCR" localSheetId="5">#REF!</definedName>
    <definedName name="ListaCR" localSheetId="4">#REF!</definedName>
    <definedName name="ListaCR">#REF!</definedName>
    <definedName name="ListaMes" localSheetId="5">#REF!</definedName>
    <definedName name="ListaMes" localSheetId="4">#REF!</definedName>
    <definedName name="ListaMes">#REF!</definedName>
    <definedName name="lllll" localSheetId="5">[46]Prevision!$Q$2:$Q$12</definedName>
    <definedName name="lllll" localSheetId="4">[46]Prevision!$Q$2:$Q$12</definedName>
    <definedName name="lllll">[46]Prevision!$Q$2:$Q$12</definedName>
    <definedName name="M_" localSheetId="5">#REF!</definedName>
    <definedName name="M_" localSheetId="4">#REF!</definedName>
    <definedName name="M_">#REF!</definedName>
    <definedName name="MAD" localSheetId="5">#REF!</definedName>
    <definedName name="MAD" localSheetId="4">#REF!</definedName>
    <definedName name="MAD">#REF!</definedName>
    <definedName name="Maintenance" localSheetId="5">#REF!</definedName>
    <definedName name="Maintenance" localSheetId="4">#REF!</definedName>
    <definedName name="Maintenance">#REF!</definedName>
    <definedName name="maintenanceld" localSheetId="5">#REF!</definedName>
    <definedName name="maintenanceld" localSheetId="4">#REF!</definedName>
    <definedName name="maintenanceld">#REF!</definedName>
    <definedName name="MaintenancePCS" localSheetId="5">#REF!</definedName>
    <definedName name="MaintenancePCS" localSheetId="4">#REF!</definedName>
    <definedName name="MaintenancePCS">#REF!</definedName>
    <definedName name="menorte" localSheetId="5">[12]MON.EXTRANJERA!#REF!</definedName>
    <definedName name="menorte" localSheetId="4">[12]MON.EXTRANJERA!#REF!</definedName>
    <definedName name="menorte">[12]MON.EXTRANJERA!#REF!</definedName>
    <definedName name="Mes" localSheetId="5">#REF!</definedName>
    <definedName name="Mes" localSheetId="4">#REF!</definedName>
    <definedName name="Mes">#REF!</definedName>
    <definedName name="MESFCSER" localSheetId="5">#REF!</definedName>
    <definedName name="MESFCSER" localSheetId="4">#REF!</definedName>
    <definedName name="MESFCSER">#REF!</definedName>
    <definedName name="mesvtaBC" localSheetId="5">#REF!</definedName>
    <definedName name="mesvtaBC" localSheetId="4">#REF!</definedName>
    <definedName name="mesvtaBC">#REF!</definedName>
    <definedName name="MESVTABCPRE" localSheetId="5">#REF!</definedName>
    <definedName name="MESVTABCPRE" localSheetId="4">#REF!</definedName>
    <definedName name="MESVTABCPRE">#REF!</definedName>
    <definedName name="MIL" localSheetId="5">'[47]0.3 Check list'!#REF!</definedName>
    <definedName name="MIL" localSheetId="4">'[47]0.3 Check list'!#REF!</definedName>
    <definedName name="MIL">'[47]0.3 Check list'!#REF!</definedName>
    <definedName name="MKT" localSheetId="5">#REF!</definedName>
    <definedName name="MKT" localSheetId="4">#REF!</definedName>
    <definedName name="MKT">#REF!</definedName>
    <definedName name="mktld" localSheetId="5">#REF!</definedName>
    <definedName name="mktld" localSheetId="4">#REF!</definedName>
    <definedName name="mktld">#REF!</definedName>
    <definedName name="MKTPCS" localSheetId="5">#REF!</definedName>
    <definedName name="MKTPCS" localSheetId="4">#REF!</definedName>
    <definedName name="MKTPCS">#REF!</definedName>
    <definedName name="mmmm" localSheetId="5">[46]Prevision!$P$2:$P$12</definedName>
    <definedName name="mmmm" localSheetId="4">[46]Prevision!$P$2:$P$12</definedName>
    <definedName name="mmmm">[46]Prevision!$P$2:$P$12</definedName>
    <definedName name="Modificar_celdas_Anexo_A" localSheetId="5">'[44]ANEXO A'!#REF!</definedName>
    <definedName name="Modificar_celdas_Anexo_A" localSheetId="4">'[44]ANEXO A'!#REF!</definedName>
    <definedName name="Modificar_celdas_Anexo_A">'[44]ANEXO A'!#REF!</definedName>
    <definedName name="movimientos">[48]FEBMZO!$A$2:$H$75</definedName>
    <definedName name="MXP" localSheetId="5">#REF!</definedName>
    <definedName name="MXP" localSheetId="4">#REF!</definedName>
    <definedName name="MXP">#REF!</definedName>
    <definedName name="N_" localSheetId="5">#REF!</definedName>
    <definedName name="N_" localSheetId="4">#REF!</definedName>
    <definedName name="N_">#REF!</definedName>
    <definedName name="nada" localSheetId="5">[49]otr_rio!#REF!</definedName>
    <definedName name="nada" localSheetId="4">[49]otr_rio!#REF!</definedName>
    <definedName name="nada">[49]otr_rio!#REF!</definedName>
    <definedName name="NAVB" localSheetId="5">#REF!</definedName>
    <definedName name="NAVB" localSheetId="4">#REF!</definedName>
    <definedName name="NAVB">#REF!</definedName>
    <definedName name="Network" localSheetId="5">#REF!</definedName>
    <definedName name="Network" localSheetId="4">#REF!</definedName>
    <definedName name="Network">#REF!</definedName>
    <definedName name="networkld" localSheetId="5">#REF!</definedName>
    <definedName name="networkld" localSheetId="4">#REF!</definedName>
    <definedName name="networkld">#REF!</definedName>
    <definedName name="NetworkPCS" localSheetId="5">#REF!</definedName>
    <definedName name="NetworkPCS" localSheetId="4">#REF!</definedName>
    <definedName name="NetworkPCS">#REF!</definedName>
    <definedName name="newname" localSheetId="5">#REF!</definedName>
    <definedName name="newname" localSheetId="4">#REF!</definedName>
    <definedName name="newname">#REF!</definedName>
    <definedName name="Nota_10" localSheetId="5">#REF!</definedName>
    <definedName name="Nota_10" localSheetId="4">#REF!</definedName>
    <definedName name="Nota_10">#REF!</definedName>
    <definedName name="Nota_11" localSheetId="5">#REF!</definedName>
    <definedName name="Nota_11" localSheetId="4">#REF!</definedName>
    <definedName name="Nota_11">#REF!</definedName>
    <definedName name="Nota_8" localSheetId="5">#REF!</definedName>
    <definedName name="Nota_8" localSheetId="4">#REF!</definedName>
    <definedName name="Nota_8">#REF!</definedName>
    <definedName name="Nota_9" localSheetId="5">#REF!</definedName>
    <definedName name="Nota_9" localSheetId="4">#REF!</definedName>
    <definedName name="Nota_9">#REF!</definedName>
    <definedName name="Nota1" localSheetId="5">#REF!</definedName>
    <definedName name="Nota1" localSheetId="4">#REF!</definedName>
    <definedName name="Nota1">#REF!</definedName>
    <definedName name="Nota10" localSheetId="5">#REF!</definedName>
    <definedName name="Nota10" localSheetId="4">#REF!</definedName>
    <definedName name="Nota10">#REF!</definedName>
    <definedName name="nota108" localSheetId="5">'[50]LC-Original'!#REF!</definedName>
    <definedName name="nota108" localSheetId="4">'[50]LC-Original'!#REF!</definedName>
    <definedName name="nota108">'[50]LC-Original'!#REF!</definedName>
    <definedName name="Nota12" localSheetId="5">#REF!</definedName>
    <definedName name="Nota12" localSheetId="4">#REF!</definedName>
    <definedName name="Nota12">#REF!</definedName>
    <definedName name="Nota13" localSheetId="5">#REF!</definedName>
    <definedName name="Nota13" localSheetId="4">#REF!</definedName>
    <definedName name="Nota13">#REF!</definedName>
    <definedName name="Nota14" localSheetId="5">#REF!</definedName>
    <definedName name="Nota14" localSheetId="4">#REF!</definedName>
    <definedName name="Nota14">#REF!</definedName>
    <definedName name="Nota15" localSheetId="5">#REF!</definedName>
    <definedName name="Nota15" localSheetId="4">#REF!</definedName>
    <definedName name="Nota15">#REF!</definedName>
    <definedName name="Nota16" localSheetId="5">#REF!</definedName>
    <definedName name="Nota16" localSheetId="4">#REF!</definedName>
    <definedName name="Nota16">#REF!</definedName>
    <definedName name="Nota17" localSheetId="5">#REF!</definedName>
    <definedName name="Nota17" localSheetId="4">#REF!</definedName>
    <definedName name="Nota17">#REF!</definedName>
    <definedName name="Nota2" localSheetId="5">#REF!</definedName>
    <definedName name="Nota2" localSheetId="4">#REF!</definedName>
    <definedName name="Nota2">#REF!</definedName>
    <definedName name="Nota3" localSheetId="5">#REF!</definedName>
    <definedName name="Nota3" localSheetId="4">#REF!</definedName>
    <definedName name="Nota3">#REF!</definedName>
    <definedName name="Nota4" localSheetId="5">#REF!</definedName>
    <definedName name="Nota4" localSheetId="4">#REF!</definedName>
    <definedName name="Nota4">#REF!</definedName>
    <definedName name="Nota5" localSheetId="5">#REF!</definedName>
    <definedName name="Nota5" localSheetId="4">#REF!</definedName>
    <definedName name="Nota5">#REF!</definedName>
    <definedName name="Nota6" localSheetId="5">#REF!</definedName>
    <definedName name="Nota6" localSheetId="4">#REF!</definedName>
    <definedName name="Nota6">#REF!</definedName>
    <definedName name="Nota7" localSheetId="5">#REF!</definedName>
    <definedName name="Nota7" localSheetId="4">#REF!</definedName>
    <definedName name="Nota7">#REF!</definedName>
    <definedName name="Nota8" localSheetId="5">#REF!</definedName>
    <definedName name="Nota8" localSheetId="4">#REF!</definedName>
    <definedName name="Nota8">#REF!</definedName>
    <definedName name="Nota9" localSheetId="5">#REF!</definedName>
    <definedName name="Nota9" localSheetId="4">#REF!</definedName>
    <definedName name="Nota9">#REF!</definedName>
    <definedName name="NZD" localSheetId="5">#REF!</definedName>
    <definedName name="NZD" localSheetId="4">#REF!</definedName>
    <definedName name="NZD">#REF!</definedName>
    <definedName name="Ñ_" localSheetId="5">#REF!</definedName>
    <definedName name="Ñ_" localSheetId="4">#REF!</definedName>
    <definedName name="Ñ_">#REF!</definedName>
    <definedName name="O_" localSheetId="5">#REF!</definedName>
    <definedName name="O_" localSheetId="4">#REF!</definedName>
    <definedName name="O_">#REF!</definedName>
    <definedName name="OBS" localSheetId="5">[51]GANANCIAS!#REF!</definedName>
    <definedName name="OBS" localSheetId="4">[51]GANANCIAS!#REF!</definedName>
    <definedName name="OBS">[51]GANANCIAS!#REF!</definedName>
    <definedName name="OCC">'[17]Nota 8'!$F$78</definedName>
    <definedName name="OCNC">'[17]Nota 8'!$F$87</definedName>
    <definedName name="Octuber" localSheetId="5">[43]Macro1!#REF!</definedName>
    <definedName name="Octuber" localSheetId="4">[43]Macro1!#REF!</definedName>
    <definedName name="Octuber">[43]Macro1!#REF!</definedName>
    <definedName name="OL" localSheetId="5">#REF!</definedName>
    <definedName name="OL" localSheetId="4">#REF!</definedName>
    <definedName name="OL">#REF!</definedName>
    <definedName name="oo" localSheetId="5">[52]EVP!#REF!</definedName>
    <definedName name="oo" localSheetId="4">[52]EVP!#REF!</definedName>
    <definedName name="oo">[52]EVP!#REF!</definedName>
    <definedName name="OPC">'[17]Nota 8'!$F$186</definedName>
    <definedName name="Others" localSheetId="5">#REF!</definedName>
    <definedName name="Others" localSheetId="4">#REF!</definedName>
    <definedName name="Others">#REF!</definedName>
    <definedName name="othersld" localSheetId="5">#REF!</definedName>
    <definedName name="othersld" localSheetId="4">#REF!</definedName>
    <definedName name="othersld">#REF!</definedName>
    <definedName name="OthersPCS" localSheetId="5">#REF!</definedName>
    <definedName name="OthersPCS" localSheetId="4">#REF!</definedName>
    <definedName name="OthersPCS">#REF!</definedName>
    <definedName name="P_" localSheetId="5">#REF!</definedName>
    <definedName name="P_" localSheetId="4">#REF!</definedName>
    <definedName name="P_">#REF!</definedName>
    <definedName name="PANEL" localSheetId="5">#REF!</definedName>
    <definedName name="PANEL" localSheetId="4">#REF!</definedName>
    <definedName name="PANEL">#REF!</definedName>
    <definedName name="PARCIALES" localSheetId="5">#REF!</definedName>
    <definedName name="PARCIALES" localSheetId="4">#REF!</definedName>
    <definedName name="PARCIALES">#REF!</definedName>
    <definedName name="pasivo" localSheetId="5">#REF!</definedName>
    <definedName name="pasivo" localSheetId="4">#REF!</definedName>
    <definedName name="pasivo">#REF!</definedName>
    <definedName name="patrimonial" localSheetId="5">#REF!</definedName>
    <definedName name="patrimonial" localSheetId="4">#REF!</definedName>
    <definedName name="patrimonial">#REF!</definedName>
    <definedName name="PBG" localSheetId="5">#REF!</definedName>
    <definedName name="PBG" localSheetId="4">#REF!</definedName>
    <definedName name="PBG">#REF!</definedName>
    <definedName name="pbgir" localSheetId="5">#REF!</definedName>
    <definedName name="pbgir" localSheetId="4">#REF!</definedName>
    <definedName name="pbgir">#REF!</definedName>
    <definedName name="PBGIRA" localSheetId="5">#REF!</definedName>
    <definedName name="PBGIRA" localSheetId="4">#REF!</definedName>
    <definedName name="PBGIRA">#REF!</definedName>
    <definedName name="PBGIRC" localSheetId="5">#REF!</definedName>
    <definedName name="PBGIRC" localSheetId="4">#REF!</definedName>
    <definedName name="PBGIRC">#REF!</definedName>
    <definedName name="PBMZ" localSheetId="5">#REF!</definedName>
    <definedName name="PBMZ" localSheetId="4">#REF!</definedName>
    <definedName name="PBMZ">#REF!</definedName>
    <definedName name="PBMZA" localSheetId="5">#REF!</definedName>
    <definedName name="PBMZA" localSheetId="4">#REF!</definedName>
    <definedName name="PBMZA">#REF!</definedName>
    <definedName name="PBMZC" localSheetId="5">#REF!</definedName>
    <definedName name="PBMZC" localSheetId="4">#REF!</definedName>
    <definedName name="PBMZC">#REF!</definedName>
    <definedName name="PBS" localSheetId="5">#REF!</definedName>
    <definedName name="PBS" localSheetId="4">#REF!</definedName>
    <definedName name="PBS">#REF!</definedName>
    <definedName name="PBS2A" localSheetId="5">#REF!</definedName>
    <definedName name="PBS2A" localSheetId="4">#REF!</definedName>
    <definedName name="PBS2A">#REF!</definedName>
    <definedName name="PBS2C" localSheetId="5">#REF!</definedName>
    <definedName name="PBS2C" localSheetId="4">#REF!</definedName>
    <definedName name="PBS2C">#REF!</definedName>
    <definedName name="PBSA" localSheetId="5">#REF!</definedName>
    <definedName name="PBSA" localSheetId="4">#REF!</definedName>
    <definedName name="PBSA">#REF!</definedName>
    <definedName name="PBSC" localSheetId="5">#REF!</definedName>
    <definedName name="PBSC" localSheetId="4">#REF!</definedName>
    <definedName name="PBSC">#REF!</definedName>
    <definedName name="PBSJ" localSheetId="5">#REF!</definedName>
    <definedName name="PBSJ" localSheetId="4">#REF!</definedName>
    <definedName name="PBSJ">#REF!</definedName>
    <definedName name="PBT" localSheetId="5">#REF!</definedName>
    <definedName name="PBT" localSheetId="4">#REF!</definedName>
    <definedName name="PBT">#REF!</definedName>
    <definedName name="PBTA" localSheetId="5">#REF!</definedName>
    <definedName name="PBTA" localSheetId="4">#REF!</definedName>
    <definedName name="PBTA">#REF!</definedName>
    <definedName name="PBTC" localSheetId="5">#REF!</definedName>
    <definedName name="PBTC" localSheetId="4">#REF!</definedName>
    <definedName name="PBTC">#REF!</definedName>
    <definedName name="PBTR" localSheetId="5">#REF!</definedName>
    <definedName name="PBTR" localSheetId="4">#REF!</definedName>
    <definedName name="PBTR">#REF!</definedName>
    <definedName name="percepyreten" localSheetId="5">#REF!</definedName>
    <definedName name="percepyreten" localSheetId="4">#REF!</definedName>
    <definedName name="percepyreten">#REF!</definedName>
    <definedName name="PERIOD_END" localSheetId="5">[23]Básico!$D$4</definedName>
    <definedName name="PERIOD_END" localSheetId="4">[23]Básico!$D$4</definedName>
    <definedName name="PERIOD_END">[23]Básico!$D$4</definedName>
    <definedName name="pf" localSheetId="5">#REF!</definedName>
    <definedName name="pf" localSheetId="4">#REF!</definedName>
    <definedName name="pf">#REF!</definedName>
    <definedName name="PIR" localSheetId="5">#REF!</definedName>
    <definedName name="PIR" localSheetId="4">#REF!</definedName>
    <definedName name="PIR">#REF!</definedName>
    <definedName name="Pivot1" localSheetId="5">#REF!</definedName>
    <definedName name="Pivot1" localSheetId="4">#REF!</definedName>
    <definedName name="Pivot1">#REF!</definedName>
    <definedName name="PL_Actual" localSheetId="5">#REF!</definedName>
    <definedName name="PL_Actual" localSheetId="4">#REF!</definedName>
    <definedName name="PL_Actual">#REF!</definedName>
    <definedName name="PL_Anterior" localSheetId="5">#REF!</definedName>
    <definedName name="PL_Anterior" localSheetId="4">#REF!</definedName>
    <definedName name="PL_Anterior">#REF!</definedName>
    <definedName name="PL_Dollar_Threshold" localSheetId="5">#REF!</definedName>
    <definedName name="PL_Dollar_Threshold" localSheetId="4">#REF!</definedName>
    <definedName name="PL_Dollar_Threshold">#REF!</definedName>
    <definedName name="PL_Mov_Periodo" localSheetId="5">#REF!</definedName>
    <definedName name="PL_Mov_Periodo" localSheetId="4">#REF!</definedName>
    <definedName name="PL_Mov_Periodo">#REF!</definedName>
    <definedName name="PL_Percent_Threshold" localSheetId="5">#REF!</definedName>
    <definedName name="PL_Percent_Threshold" localSheetId="4">#REF!</definedName>
    <definedName name="PL_Percent_Threshold">#REF!</definedName>
    <definedName name="Planilhas" localSheetId="5">#REF!</definedName>
    <definedName name="Planilhas" localSheetId="4">#REF!</definedName>
    <definedName name="Planilhas">#REF!</definedName>
    <definedName name="PLANILLA_DE_PREPARACION" localSheetId="5">#REF!</definedName>
    <definedName name="PLANILLA_DE_PREPARACION" localSheetId="4">#REF!</definedName>
    <definedName name="PLANILLA_DE_PREPARACION">#REF!</definedName>
    <definedName name="PLANILLA_DE_TRANSFERENCIA" localSheetId="5">#REF!</definedName>
    <definedName name="PLANILLA_DE_TRANSFERENCIA" localSheetId="4">#REF!</definedName>
    <definedName name="PLANILLA_DE_TRANSFERENCIA">#REF!</definedName>
    <definedName name="PLZ" localSheetId="5">#REF!</definedName>
    <definedName name="PLZ" localSheetId="4">#REF!</definedName>
    <definedName name="PLZ">#REF!</definedName>
    <definedName name="pmdll" localSheetId="5">#REF!</definedName>
    <definedName name="pmdll" localSheetId="4">#REF!</definedName>
    <definedName name="pmdll">#REF!</definedName>
    <definedName name="pmoslpcomb1" localSheetId="5">#REF!</definedName>
    <definedName name="pmoslpcomb1" localSheetId="4">#REF!</definedName>
    <definedName name="pmoslpcomb1">#REF!</definedName>
    <definedName name="pmoslpcomb2" localSheetId="5">#REF!</definedName>
    <definedName name="pmoslpcomb2" localSheetId="4">#REF!</definedName>
    <definedName name="pmoslpcomb2">#REF!</definedName>
    <definedName name="pmoslpnorte1" localSheetId="5">#REF!</definedName>
    <definedName name="pmoslpnorte1" localSheetId="4">#REF!</definedName>
    <definedName name="pmoslpnorte1">#REF!</definedName>
    <definedName name="pmoslpnorte2" localSheetId="5">#REF!</definedName>
    <definedName name="pmoslpnorte2" localSheetId="4">#REF!</definedName>
    <definedName name="pmoslpnorte2">#REF!</definedName>
    <definedName name="pmoslpsur1" localSheetId="5">#REF!</definedName>
    <definedName name="pmoslpsur1" localSheetId="4">#REF!</definedName>
    <definedName name="pmoslpsur1">#REF!</definedName>
    <definedName name="pmoslpsur2" localSheetId="5">#REF!</definedName>
    <definedName name="pmoslpsur2" localSheetId="4">#REF!</definedName>
    <definedName name="pmoslpsur2">#REF!</definedName>
    <definedName name="PMXDLL">'[53]Set RB'!$J$6</definedName>
    <definedName name="PN">'[17]Bce Patrim'!$H$23</definedName>
    <definedName name="Pop_Sig_T" localSheetId="5">'[37]Non-Statistical Sampling'!$F$26</definedName>
    <definedName name="Pop_Sig_T" localSheetId="4">'[37]Non-Statistical Sampling'!$F$26</definedName>
    <definedName name="Pop_Sig_T">'[37]Non-Statistical Sampling'!$F$26</definedName>
    <definedName name="ppppp" localSheetId="5">[46]Prevision!#REF!</definedName>
    <definedName name="ppppp" localSheetId="4">[46]Prevision!#REF!</definedName>
    <definedName name="ppppp">[46]Prevision!#REF!</definedName>
    <definedName name="PREPARED_BY" localSheetId="5">[23]Básico!$J$3</definedName>
    <definedName name="PREPARED_BY" localSheetId="4">[23]Básico!$J$3</definedName>
    <definedName name="PREPARED_BY">[23]Básico!$J$3</definedName>
    <definedName name="PREPARED_DATE" localSheetId="5">[23]Básico!$J$4</definedName>
    <definedName name="PREPARED_DATE" localSheetId="4">[23]Básico!$J$4</definedName>
    <definedName name="PREPARED_DATE">[23]Básico!$J$4</definedName>
    <definedName name="Pres_Res" localSheetId="5">#REF!</definedName>
    <definedName name="Pres_Res" localSheetId="4">#REF!</definedName>
    <definedName name="Pres_Res">#REF!</definedName>
    <definedName name="Presupuesto" localSheetId="5">[9]AP!#REF!,[9]AP!#REF!,[9]AP!#REF!,[9]AP!#REF!</definedName>
    <definedName name="Presupuesto" localSheetId="4">[9]AP!#REF!,[9]AP!#REF!,[9]AP!#REF!,[9]AP!#REF!</definedName>
    <definedName name="Presupuesto">[9]AP!#REF!,[9]AP!#REF!,[9]AP!#REF!,[9]AP!#REF!</definedName>
    <definedName name="prevnorte" localSheetId="5">[12]PREVISIONES!#REF!</definedName>
    <definedName name="prevnorte" localSheetId="4">[12]PREVISIONES!#REF!</definedName>
    <definedName name="prevnorte">[12]PREVISIONES!#REF!</definedName>
    <definedName name="prevsur" localSheetId="5">[12]PREVISIONES!#REF!</definedName>
    <definedName name="prevsur" localSheetId="4">[12]PREVISIONES!#REF!</definedName>
    <definedName name="prevsur">[12]PREVISIONES!#REF!</definedName>
    <definedName name="PRINT_AREA_MI" localSheetId="5">#REF!</definedName>
    <definedName name="PRINT_AREA_MI" localSheetId="4">#REF!</definedName>
    <definedName name="PRINT_AREA_MI">#REF!</definedName>
    <definedName name="PRINT_TITLES_MI" localSheetId="5">#REF!</definedName>
    <definedName name="PRINT_TITLES_MI" localSheetId="4">#REF!</definedName>
    <definedName name="PRINT_TITLES_MI">#REF!</definedName>
    <definedName name="PRIOR_DT">'[54]Interface Hub'!$C$12</definedName>
    <definedName name="Proc" localSheetId="5">#REF!</definedName>
    <definedName name="Proc" localSheetId="4">#REF!</definedName>
    <definedName name="Proc">#REF!</definedName>
    <definedName name="Provjuicios" localSheetId="5">#REF!</definedName>
    <definedName name="Provjuicios" localSheetId="4">#REF!</definedName>
    <definedName name="Provjuicios">#REF!</definedName>
    <definedName name="prueba" localSheetId="5">#REF!</definedName>
    <definedName name="prueba" localSheetId="4">#REF!</definedName>
    <definedName name="prueba">#REF!</definedName>
    <definedName name="PY_Accounts_Receivable">[7]Balance!$C$8</definedName>
    <definedName name="PY_Cash">[7]Balance!$C$6</definedName>
    <definedName name="PY_Cost_of_Sales">'[7]Estado de Resultados'!$C$7</definedName>
    <definedName name="PY_Current_Liabilities">[7]Balance!$C$23</definedName>
    <definedName name="PY_Gross_Profit">'[7]Estado de Resultados'!$C$9</definedName>
    <definedName name="PY_Interest_Expense">'[7]Estado de Resultados'!$C$18</definedName>
    <definedName name="PY_Inventory">[7]Balance!$C$12</definedName>
    <definedName name="PY_LT_Debt">[7]Balance!$C$24</definedName>
    <definedName name="PY_NET_PROFIT">'[7]Estado de Resultados'!$C$24</definedName>
    <definedName name="PY_Net_Revenue">'[7]Estado de Resultados'!$C$6</definedName>
    <definedName name="PY_Operating_Income">'[7]Estado de Resultados'!$C$16</definedName>
    <definedName name="PY_QUICK_ASSETS">[7]Balance!$C$10</definedName>
    <definedName name="PY_Tangible_Net_Worth">'[7]Estado de Resultados'!$C$31</definedName>
    <definedName name="PY_TOTAL_ASSETS">[7]Balance!$C$21</definedName>
    <definedName name="PY_TOTAL_CURR_ASSETS">[7]Balance!$C$15</definedName>
    <definedName name="PY_TOTAL_DEBT">[7]Balance!$C$27</definedName>
    <definedName name="PY_TOTAL_EQUITY">[7]Balance!$C$33</definedName>
    <definedName name="PY2_Accounts_Receivable">[7]Balance!$F$8</definedName>
    <definedName name="PY2_Cash">[7]Balance!$F$6</definedName>
    <definedName name="PY2_Current_Liabilities">[7]Balance!$F$23</definedName>
    <definedName name="PY2_Gross_Profit">'[7]Estado de Resultados'!$F$9</definedName>
    <definedName name="PY2_Interest_Expense">'[7]Estado de Resultados'!$F$18</definedName>
    <definedName name="PY2_Inventory">[7]Balance!$F$12</definedName>
    <definedName name="PY2_LT_Debt">[7]Balance!$F$24</definedName>
    <definedName name="PY2_NET_PROFIT">'[7]Estado de Resultados'!$F$24</definedName>
    <definedName name="PY2_Net_Revenue">'[7]Estado de Resultados'!$F$6</definedName>
    <definedName name="PY2_Operating_Income">'[7]Estado de Resultados'!$F$16</definedName>
    <definedName name="PY2_QUICK_ASSETS">[7]Balance!$F$10</definedName>
    <definedName name="PY2_Tangible_Net_Worth">'[7]Estado de Resultados'!$F$31</definedName>
    <definedName name="PY2_TOTAL_ASSETS">[7]Balance!$F$21</definedName>
    <definedName name="PY2_TOTAL_CURR_ASSETS">[7]Balance!$F$15</definedName>
    <definedName name="PY2_TOTAL_DEBT">[7]Balance!$F$27</definedName>
    <definedName name="PY2_TOTAL_EQUITY">[7]Balance!$F$33</definedName>
    <definedName name="Q_" localSheetId="5">#REF!</definedName>
    <definedName name="Q_" localSheetId="4">#REF!</definedName>
    <definedName name="Q_">#REF!</definedName>
    <definedName name="Q_ConsTratAgua" localSheetId="5">#REF!</definedName>
    <definedName name="Q_ConsTratAgua" localSheetId="4">#REF!</definedName>
    <definedName name="Q_ConsTratAgua">#REF!</definedName>
    <definedName name="R_" localSheetId="5">#REF!</definedName>
    <definedName name="R_" localSheetId="4">#REF!</definedName>
    <definedName name="R_">#REF!</definedName>
    <definedName name="RANGO" localSheetId="5">#REF!</definedName>
    <definedName name="RANGO" localSheetId="4">#REF!</definedName>
    <definedName name="RANGO">#REF!</definedName>
    <definedName name="RANGO1" localSheetId="5">#REF!</definedName>
    <definedName name="RANGO1" localSheetId="4">#REF!</definedName>
    <definedName name="RANGO1">#REF!</definedName>
    <definedName name="RateINR">'[55]P&amp;L summary'!$A$1</definedName>
    <definedName name="RateRMB">'[56]P&amp;L summary'!$A$1</definedName>
    <definedName name="rawdata" localSheetId="5">#REF!</definedName>
    <definedName name="rawdata" localSheetId="4">#REF!</definedName>
    <definedName name="rawdata">#REF!</definedName>
    <definedName name="rawdata2" localSheetId="5">#REF!</definedName>
    <definedName name="rawdata2" localSheetId="4">#REF!</definedName>
    <definedName name="rawdata2">#REF!</definedName>
    <definedName name="rdos" localSheetId="5">'[34]BG Armado'!#REF!</definedName>
    <definedName name="rdos" localSheetId="4">'[34]BG Armado'!#REF!</definedName>
    <definedName name="rdos">'[34]BG Armado'!#REF!</definedName>
    <definedName name="RENDMAXTR" localSheetId="5">#REF!</definedName>
    <definedName name="RENDMAXTR" localSheetId="4">#REF!</definedName>
    <definedName name="RENDMAXTR">#REF!</definedName>
    <definedName name="RENDMEDTR" localSheetId="5">#REF!</definedName>
    <definedName name="RENDMEDTR" localSheetId="4">#REF!</definedName>
    <definedName name="RENDMEDTR">#REF!</definedName>
    <definedName name="RENDMINTR" localSheetId="5">#REF!</definedName>
    <definedName name="RENDMINTR" localSheetId="4">#REF!</definedName>
    <definedName name="RENDMINTR">#REF!</definedName>
    <definedName name="RENT" localSheetId="5">#REF!</definedName>
    <definedName name="RENT" localSheetId="4">#REF!</definedName>
    <definedName name="RENT">#REF!</definedName>
    <definedName name="RENT1" localSheetId="5">#REF!</definedName>
    <definedName name="RENT1" localSheetId="4">#REF!</definedName>
    <definedName name="RENT1">#REF!</definedName>
    <definedName name="RENT2" localSheetId="5">#REF!</definedName>
    <definedName name="RENT2" localSheetId="4">#REF!</definedName>
    <definedName name="RENT2">#REF!</definedName>
    <definedName name="RENTAL" localSheetId="5">#REF!</definedName>
    <definedName name="RENTAL" localSheetId="4">#REF!</definedName>
    <definedName name="RENTAL">#REF!</definedName>
    <definedName name="RENTAL1" localSheetId="5">#REF!</definedName>
    <definedName name="RENTAL1" localSheetId="4">#REF!</definedName>
    <definedName name="RENTAL1">#REF!</definedName>
    <definedName name="Rentas" localSheetId="5">#REF!</definedName>
    <definedName name="Rentas" localSheetId="4">#REF!</definedName>
    <definedName name="Rentas">#REF!</definedName>
    <definedName name="RENTG" localSheetId="5">#REF!</definedName>
    <definedName name="RENTG" localSheetId="4">#REF!</definedName>
    <definedName name="RENTG">#REF!</definedName>
    <definedName name="RENTS1" localSheetId="5">#REF!</definedName>
    <definedName name="RENTS1" localSheetId="4">#REF!</definedName>
    <definedName name="RENTS1">#REF!</definedName>
    <definedName name="RENTS2" localSheetId="5">#REF!</definedName>
    <definedName name="RENTS2" localSheetId="4">#REF!</definedName>
    <definedName name="RENTS2">#REF!</definedName>
    <definedName name="RENTT" localSheetId="5">#REF!</definedName>
    <definedName name="RENTT" localSheetId="4">#REF!</definedName>
    <definedName name="RENTT">#REF!</definedName>
    <definedName name="Reporting_unit" localSheetId="5">#REF!</definedName>
    <definedName name="Reporting_unit" localSheetId="4">#REF!</definedName>
    <definedName name="Reporting_unit">#REF!</definedName>
    <definedName name="RES" localSheetId="5">#REF!</definedName>
    <definedName name="RES" localSheetId="4">#REF!</definedName>
    <definedName name="RES">#REF!</definedName>
    <definedName name="rescoring" localSheetId="5">#REF!</definedName>
    <definedName name="rescoring" localSheetId="4">#REF!</definedName>
    <definedName name="rescoring">#REF!</definedName>
    <definedName name="Resumen" localSheetId="5">#REF!</definedName>
    <definedName name="Resumen" localSheetId="4">#REF!</definedName>
    <definedName name="Resumen">#REF!</definedName>
    <definedName name="RFYPT">'[17]Nota 8'!$F$202</definedName>
    <definedName name="RFYPTP">'[17]Nota 8'!$F$212</definedName>
    <definedName name="RIV" localSheetId="5">#REF!</definedName>
    <definedName name="RIV" localSheetId="4">#REF!</definedName>
    <definedName name="RIV">#REF!</definedName>
    <definedName name="riw" localSheetId="5">#REF!</definedName>
    <definedName name="riw" localSheetId="4">#REF!</definedName>
    <definedName name="riw">#REF!</definedName>
    <definedName name="RO" localSheetId="5">#REF!</definedName>
    <definedName name="RO" localSheetId="4">#REF!</definedName>
    <definedName name="RO">#REF!</definedName>
    <definedName name="RPTH" localSheetId="5">[57]EE.RR!#REF!</definedName>
    <definedName name="RPTH" localSheetId="4">[57]EE.RR!#REF!</definedName>
    <definedName name="RPTH">[57]EE.RR!#REF!</definedName>
    <definedName name="rr" localSheetId="5">'[58] VTOS'!#REF!</definedName>
    <definedName name="rr" localSheetId="4">'[58] VTOS'!#REF!</definedName>
    <definedName name="rr">'[58] VTOS'!#REF!</definedName>
    <definedName name="RU_BS" localSheetId="5">#REF!</definedName>
    <definedName name="RU_BS" localSheetId="4">#REF!</definedName>
    <definedName name="RU_BS">#REF!</definedName>
    <definedName name="RU_Capex" localSheetId="5">#REF!</definedName>
    <definedName name="RU_Capex" localSheetId="4">#REF!</definedName>
    <definedName name="RU_Capex">#REF!</definedName>
    <definedName name="RU_CC" localSheetId="5">#REF!</definedName>
    <definedName name="RU_CC" localSheetId="4">#REF!</definedName>
    <definedName name="RU_CC">#REF!</definedName>
    <definedName name="RU_exp" localSheetId="5">#REF!</definedName>
    <definedName name="RU_exp" localSheetId="4">#REF!</definedName>
    <definedName name="RU_exp">#REF!</definedName>
    <definedName name="RU_HC" localSheetId="5">#REF!</definedName>
    <definedName name="RU_HC" localSheetId="4">#REF!</definedName>
    <definedName name="RU_HC">#REF!</definedName>
    <definedName name="RU_productionOH" localSheetId="5">#REF!</definedName>
    <definedName name="RU_productionOH" localSheetId="4">#REF!</definedName>
    <definedName name="RU_productionOH">#REF!</definedName>
    <definedName name="RU_Summary" localSheetId="5">#REF!</definedName>
    <definedName name="RU_Summary" localSheetId="4">#REF!</definedName>
    <definedName name="RU_Summary">#REF!</definedName>
    <definedName name="RUL" localSheetId="5">#REF!</definedName>
    <definedName name="RUL" localSheetId="4">#REF!</definedName>
    <definedName name="RUL">#REF!</definedName>
    <definedName name="RYCS">'[17]Nota 8'!$F$140</definedName>
    <definedName name="S_" localSheetId="5">#REF!</definedName>
    <definedName name="S_" localSheetId="4">#REF!</definedName>
    <definedName name="S_">#REF!</definedName>
    <definedName name="Saída" localSheetId="5">#REF!</definedName>
    <definedName name="Saída" localSheetId="4">#REF!</definedName>
    <definedName name="Saída">#REF!</definedName>
    <definedName name="SALDOS" localSheetId="5">#REF!</definedName>
    <definedName name="SALDOS" localSheetId="4">#REF!</definedName>
    <definedName name="SALDOS">#REF!</definedName>
    <definedName name="Sales" localSheetId="5">#REF!</definedName>
    <definedName name="Sales" localSheetId="4">#REF!</definedName>
    <definedName name="Sales">#REF!</definedName>
    <definedName name="salesld" localSheetId="5">#REF!</definedName>
    <definedName name="salesld" localSheetId="4">#REF!</definedName>
    <definedName name="salesld">#REF!</definedName>
    <definedName name="SalesPCS" localSheetId="5">#REF!</definedName>
    <definedName name="SalesPCS" localSheetId="4">#REF!</definedName>
    <definedName name="SalesPCS">#REF!</definedName>
    <definedName name="Samp_TM_Exp_Diff" localSheetId="5">'[31]Non-Statistical Sampling'!#REF!</definedName>
    <definedName name="Samp_TM_Exp_Diff" localSheetId="4">'[31]Non-Statistical Sampling'!#REF!</definedName>
    <definedName name="Samp_TM_Exp_Diff">'[31]Non-Statistical Sampling'!#REF!</definedName>
    <definedName name="SAPBEXdnldView" hidden="1">"DBJMIBUR0KWE08YKHT0YI34KK"</definedName>
    <definedName name="SAPBEXsysID" hidden="1">"BIP"</definedName>
    <definedName name="SAR" localSheetId="5">#REF!</definedName>
    <definedName name="SAR" localSheetId="4">#REF!</definedName>
    <definedName name="SAR">#REF!</definedName>
    <definedName name="sbox">'[59]Données table sbox'!$A$3:$H$383</definedName>
    <definedName name="sectores" localSheetId="5">#REF!</definedName>
    <definedName name="sectores" localSheetId="4">#REF!</definedName>
    <definedName name="sectores">#REF!</definedName>
    <definedName name="semgir" localSheetId="5">#REF!</definedName>
    <definedName name="semgir" localSheetId="4">#REF!</definedName>
    <definedName name="semgir">#REF!</definedName>
    <definedName name="SEMMZN" localSheetId="5">#REF!</definedName>
    <definedName name="SEMMZN" localSheetId="4">#REF!</definedName>
    <definedName name="SEMMZN">#REF!</definedName>
    <definedName name="SEMSJ" localSheetId="5">#REF!</definedName>
    <definedName name="SEMSJ" localSheetId="4">#REF!</definedName>
    <definedName name="SEMSJ">#REF!</definedName>
    <definedName name="semsj1" localSheetId="5">#REF!</definedName>
    <definedName name="semsj1" localSheetId="4">#REF!</definedName>
    <definedName name="semsj1">#REF!</definedName>
    <definedName name="semsj2" localSheetId="5">#REF!</definedName>
    <definedName name="semsj2" localSheetId="4">#REF!</definedName>
    <definedName name="semsj2">#REF!</definedName>
    <definedName name="SEMTRN" localSheetId="5">#REF!</definedName>
    <definedName name="SEMTRN" localSheetId="4">#REF!</definedName>
    <definedName name="SEMTRN">#REF!</definedName>
    <definedName name="SGD" localSheetId="5">#REF!</definedName>
    <definedName name="SGD" localSheetId="4">#REF!</definedName>
    <definedName name="SGD">#REF!</definedName>
    <definedName name="sljñkf">[60]MOVCRE!$A$1:$L$38</definedName>
    <definedName name="Soergo" localSheetId="5">#REF!</definedName>
    <definedName name="Soergo" localSheetId="4">#REF!</definedName>
    <definedName name="Soergo">#REF!</definedName>
    <definedName name="Software_Options">'[28]GLP-DISCOUNT'!$E$5</definedName>
    <definedName name="SOJA" localSheetId="5">#REF!</definedName>
    <definedName name="SOJA" localSheetId="4">#REF!</definedName>
    <definedName name="SOJA">#REF!</definedName>
    <definedName name="soja1" localSheetId="5">#REF!</definedName>
    <definedName name="soja1" localSheetId="4">#REF!</definedName>
    <definedName name="soja1">#REF!</definedName>
    <definedName name="sss" localSheetId="5">#REF!</definedName>
    <definedName name="sss" localSheetId="4">#REF!</definedName>
    <definedName name="sss">#REF!</definedName>
    <definedName name="SSSSS" localSheetId="5">#REF!</definedName>
    <definedName name="SSSSS" localSheetId="4">#REF!</definedName>
    <definedName name="SSSSS">#REF!</definedName>
    <definedName name="STAFE" localSheetId="5">#REF!</definedName>
    <definedName name="STAFE" localSheetId="4">#REF!</definedName>
    <definedName name="STAFE">#REF!</definedName>
    <definedName name="Strat_1_Def" localSheetId="5">'[31]Non-Statistical Sampling'!#REF!</definedName>
    <definedName name="Strat_1_Def" localSheetId="4">'[31]Non-Statistical Sampling'!#REF!</definedName>
    <definedName name="Strat_1_Def">'[31]Non-Statistical Sampling'!#REF!</definedName>
    <definedName name="Strat_1_It" localSheetId="5">'[31]Non-Statistical Sampling'!#REF!</definedName>
    <definedName name="Strat_1_It" localSheetId="4">'[31]Non-Statistical Sampling'!#REF!</definedName>
    <definedName name="Strat_1_It">'[31]Non-Statistical Sampling'!#REF!</definedName>
    <definedName name="Strat_1_T" localSheetId="5">'[31]Non-Statistical Sampling'!#REF!</definedName>
    <definedName name="Strat_1_T" localSheetId="4">'[31]Non-Statistical Sampling'!#REF!</definedName>
    <definedName name="Strat_1_T">'[31]Non-Statistical Sampling'!#REF!</definedName>
    <definedName name="Strat_2_Def" localSheetId="5">'[31]Non-Statistical Sampling'!#REF!</definedName>
    <definedName name="Strat_2_Def" localSheetId="4">'[31]Non-Statistical Sampling'!#REF!</definedName>
    <definedName name="Strat_2_Def">'[31]Non-Statistical Sampling'!#REF!</definedName>
    <definedName name="Strat_2_It" localSheetId="5">'[31]Non-Statistical Sampling'!#REF!</definedName>
    <definedName name="Strat_2_It" localSheetId="4">'[31]Non-Statistical Sampling'!#REF!</definedName>
    <definedName name="Strat_2_It">'[31]Non-Statistical Sampling'!#REF!</definedName>
    <definedName name="Strat_2_T" localSheetId="5">'[31]Non-Statistical Sampling'!#REF!</definedName>
    <definedName name="Strat_2_T" localSheetId="4">'[31]Non-Statistical Sampling'!#REF!</definedName>
    <definedName name="Strat_2_T">'[31]Non-Statistical Sampling'!#REF!</definedName>
    <definedName name="Strat_Def" localSheetId="5">'[31]Non-Statistical Sampling'!#REF!</definedName>
    <definedName name="Strat_Def" localSheetId="4">'[31]Non-Statistical Sampling'!#REF!</definedName>
    <definedName name="Strat_Def">'[31]Non-Statistical Sampling'!#REF!</definedName>
    <definedName name="Strat_T_It" localSheetId="5">'[31]Non-Statistical Sampling'!#REF!</definedName>
    <definedName name="Strat_T_It" localSheetId="4">'[31]Non-Statistical Sampling'!#REF!</definedName>
    <definedName name="Strat_T_It">'[31]Non-Statistical Sampling'!#REF!</definedName>
    <definedName name="Strat_T_T" localSheetId="5">'[31]Non-Statistical Sampling'!#REF!</definedName>
    <definedName name="Strat_T_T" localSheetId="4">'[31]Non-Statistical Sampling'!#REF!</definedName>
    <definedName name="Strat_T_T">'[31]Non-Statistical Sampling'!#REF!</definedName>
    <definedName name="strMonth">'[61]Interface Hub'!$U$5:$U$16</definedName>
    <definedName name="strMonthLng">'[61]Interface Hub'!$V$5:$V$16</definedName>
    <definedName name="SUBPLATFORM">[62]DATA!$U$2</definedName>
    <definedName name="SUI" localSheetId="5">#REF!</definedName>
    <definedName name="SUI" localSheetId="4">#REF!</definedName>
    <definedName name="SUI">#REF!</definedName>
    <definedName name="SUIP" localSheetId="5">#REF!</definedName>
    <definedName name="SUIP" localSheetId="4">#REF!</definedName>
    <definedName name="SUIP">#REF!</definedName>
    <definedName name="summary" localSheetId="5">#REF!</definedName>
    <definedName name="summary" localSheetId="4">#REF!</definedName>
    <definedName name="summary">#REF!</definedName>
    <definedName name="summary2" localSheetId="5">#REF!</definedName>
    <definedName name="summary2" localSheetId="4">#REF!</definedName>
    <definedName name="summary2">#REF!</definedName>
    <definedName name="T_" localSheetId="5">#REF!</definedName>
    <definedName name="T_" localSheetId="4">#REF!</definedName>
    <definedName name="T_">#REF!</definedName>
    <definedName name="T_Diferencias">[63]Sheet2!$A$2:$A$3</definedName>
    <definedName name="tabla" localSheetId="5">'[64]nueva reseña'!#REF!</definedName>
    <definedName name="tabla" localSheetId="4">'[64]nueva reseña'!#REF!</definedName>
    <definedName name="tabla">'[64]nueva reseña'!#REF!</definedName>
    <definedName name="TbPy530057" localSheetId="5">'[7]#REF'!#REF!</definedName>
    <definedName name="TbPy530057" localSheetId="4">'[7]#REF'!#REF!</definedName>
    <definedName name="TbPy530057">'[7]#REF'!#REF!</definedName>
    <definedName name="TbPy530159">'[7]#REF'!$A$4</definedName>
    <definedName name="tc">[65]PROD!$H$4</definedName>
    <definedName name="Tech" localSheetId="5">#REF!</definedName>
    <definedName name="Tech" localSheetId="4">#REF!</definedName>
    <definedName name="Tech">#REF!</definedName>
    <definedName name="techld" localSheetId="5">#REF!</definedName>
    <definedName name="techld" localSheetId="4">#REF!</definedName>
    <definedName name="techld">#REF!</definedName>
    <definedName name="TechPCS" localSheetId="5">#REF!</definedName>
    <definedName name="TechPCS" localSheetId="4">#REF!</definedName>
    <definedName name="TechPCS">#REF!</definedName>
    <definedName name="Test_Targ" localSheetId="5">'[37]Non-Statistical Sampling'!$Y$26</definedName>
    <definedName name="Test_Targ" localSheetId="4">'[37]Non-Statistical Sampling'!$Y$26</definedName>
    <definedName name="Test_Targ">'[37]Non-Statistical Sampling'!$Y$26</definedName>
    <definedName name="TEST0" localSheetId="5">#REF!</definedName>
    <definedName name="TEST0" localSheetId="4">#REF!</definedName>
    <definedName name="TEST0">#REF!</definedName>
    <definedName name="TEST1" localSheetId="5">#REF!</definedName>
    <definedName name="TEST1" localSheetId="4">#REF!</definedName>
    <definedName name="TEST1">#REF!</definedName>
    <definedName name="TEST10" localSheetId="5">#REF!</definedName>
    <definedName name="TEST10" localSheetId="4">#REF!</definedName>
    <definedName name="TEST10">#REF!</definedName>
    <definedName name="TEST11" localSheetId="5">#REF!</definedName>
    <definedName name="TEST11" localSheetId="4">#REF!</definedName>
    <definedName name="TEST11">#REF!</definedName>
    <definedName name="TEST12" localSheetId="5">#REF!</definedName>
    <definedName name="TEST12" localSheetId="4">#REF!</definedName>
    <definedName name="TEST12">#REF!</definedName>
    <definedName name="TEST13" localSheetId="5">#REF!</definedName>
    <definedName name="TEST13" localSheetId="4">#REF!</definedName>
    <definedName name="TEST13">#REF!</definedName>
    <definedName name="TEST14" localSheetId="5">'[66]ORDENES LIBERTADOR'!#REF!</definedName>
    <definedName name="TEST14" localSheetId="4">'[66]ORDENES LIBERTADOR'!#REF!</definedName>
    <definedName name="TEST14">'[66]ORDENES LIBERTADOR'!#REF!</definedName>
    <definedName name="TEST15" localSheetId="5">'[66]ORDENES LIBERTADOR'!#REF!</definedName>
    <definedName name="TEST15" localSheetId="4">'[66]ORDENES LIBERTADOR'!#REF!</definedName>
    <definedName name="TEST15">'[66]ORDENES LIBERTADOR'!#REF!</definedName>
    <definedName name="TEST16" localSheetId="5">'[66]ORDENES LIBERTADOR'!#REF!</definedName>
    <definedName name="TEST16" localSheetId="4">'[66]ORDENES LIBERTADOR'!#REF!</definedName>
    <definedName name="TEST16">'[66]ORDENES LIBERTADOR'!#REF!</definedName>
    <definedName name="TEST17" localSheetId="5">'[66]ORDENES LIBERTADOR'!#REF!</definedName>
    <definedName name="TEST17" localSheetId="4">'[66]ORDENES LIBERTADOR'!#REF!</definedName>
    <definedName name="TEST17">'[66]ORDENES LIBERTADOR'!#REF!</definedName>
    <definedName name="TEST18" localSheetId="5">'[66]ORDENES LIBERTADOR'!#REF!</definedName>
    <definedName name="TEST18" localSheetId="4">'[66]ORDENES LIBERTADOR'!#REF!</definedName>
    <definedName name="TEST18">'[66]ORDENES LIBERTADOR'!#REF!</definedName>
    <definedName name="TEST19" localSheetId="5">'[66]ORDENES LIBERTADOR'!#REF!</definedName>
    <definedName name="TEST19" localSheetId="4">'[66]ORDENES LIBERTADOR'!#REF!</definedName>
    <definedName name="TEST19">'[66]ORDENES LIBERTADOR'!#REF!</definedName>
    <definedName name="TEST2" localSheetId="5">#REF!</definedName>
    <definedName name="TEST2" localSheetId="4">#REF!</definedName>
    <definedName name="TEST2">#REF!</definedName>
    <definedName name="TEST20" localSheetId="5">'[66]ORDENES LIBERTADOR'!#REF!</definedName>
    <definedName name="TEST20" localSheetId="4">'[66]ORDENES LIBERTADOR'!#REF!</definedName>
    <definedName name="TEST20">'[66]ORDENES LIBERTADOR'!#REF!</definedName>
    <definedName name="TEST21" localSheetId="5">'[66]ORDENES LIBERTADOR'!#REF!</definedName>
    <definedName name="TEST21" localSheetId="4">'[66]ORDENES LIBERTADOR'!#REF!</definedName>
    <definedName name="TEST21">'[66]ORDENES LIBERTADOR'!#REF!</definedName>
    <definedName name="TEST22" localSheetId="5">'[66]ORDENES LIBERTADOR'!#REF!</definedName>
    <definedName name="TEST22" localSheetId="4">'[66]ORDENES LIBERTADOR'!#REF!</definedName>
    <definedName name="TEST22">'[66]ORDENES LIBERTADOR'!#REF!</definedName>
    <definedName name="TEST3" localSheetId="5">#REF!</definedName>
    <definedName name="TEST3" localSheetId="4">#REF!</definedName>
    <definedName name="TEST3">#REF!</definedName>
    <definedName name="TEST4" localSheetId="5">#REF!</definedName>
    <definedName name="TEST4" localSheetId="4">#REF!</definedName>
    <definedName name="TEST4">#REF!</definedName>
    <definedName name="TEST5" localSheetId="5">#REF!</definedName>
    <definedName name="TEST5" localSheetId="4">#REF!</definedName>
    <definedName name="TEST5">#REF!</definedName>
    <definedName name="TEST53" localSheetId="5">#REF!</definedName>
    <definedName name="TEST53" localSheetId="4">#REF!</definedName>
    <definedName name="TEST53">#REF!</definedName>
    <definedName name="TEST54" localSheetId="5">#REF!</definedName>
    <definedName name="TEST54" localSheetId="4">#REF!</definedName>
    <definedName name="TEST54">#REF!</definedName>
    <definedName name="TEST55" localSheetId="5">#REF!</definedName>
    <definedName name="TEST55" localSheetId="4">#REF!</definedName>
    <definedName name="TEST55">#REF!</definedName>
    <definedName name="TEST56" localSheetId="5">#REF!</definedName>
    <definedName name="TEST56" localSheetId="4">#REF!</definedName>
    <definedName name="TEST56">#REF!</definedName>
    <definedName name="TEST57" localSheetId="5">#REF!</definedName>
    <definedName name="TEST57" localSheetId="4">#REF!</definedName>
    <definedName name="TEST57">#REF!</definedName>
    <definedName name="TEST58" localSheetId="5">#REF!</definedName>
    <definedName name="TEST58" localSheetId="4">#REF!</definedName>
    <definedName name="TEST58">#REF!</definedName>
    <definedName name="TEST59" localSheetId="5">#REF!</definedName>
    <definedName name="TEST59" localSheetId="4">#REF!</definedName>
    <definedName name="TEST59">#REF!</definedName>
    <definedName name="TEST6" localSheetId="5">#REF!</definedName>
    <definedName name="TEST6" localSheetId="4">#REF!</definedName>
    <definedName name="TEST6">#REF!</definedName>
    <definedName name="TEST60" localSheetId="5">#REF!</definedName>
    <definedName name="TEST60" localSheetId="4">#REF!</definedName>
    <definedName name="TEST60">#REF!</definedName>
    <definedName name="TEST7" localSheetId="5">#REF!</definedName>
    <definedName name="TEST7" localSheetId="4">#REF!</definedName>
    <definedName name="TEST7">#REF!</definedName>
    <definedName name="TEST8" localSheetId="5">#REF!</definedName>
    <definedName name="TEST8" localSheetId="4">#REF!</definedName>
    <definedName name="TEST8">#REF!</definedName>
    <definedName name="TEST9" localSheetId="5">#REF!</definedName>
    <definedName name="TEST9" localSheetId="4">#REF!</definedName>
    <definedName name="TEST9">#REF!</definedName>
    <definedName name="TESTHKEY" localSheetId="5">#REF!</definedName>
    <definedName name="TESTHKEY" localSheetId="4">#REF!</definedName>
    <definedName name="TESTHKEY">#REF!</definedName>
    <definedName name="TESTKEYS" localSheetId="5">#REF!</definedName>
    <definedName name="TESTKEYS" localSheetId="4">#REF!</definedName>
    <definedName name="TESTKEYS">#REF!</definedName>
    <definedName name="TESTVKEY" localSheetId="5">#REF!</definedName>
    <definedName name="TESTVKEY" localSheetId="4">#REF!</definedName>
    <definedName name="TESTVKEY">#REF!</definedName>
    <definedName name="TextRefCopy1" localSheetId="5">#REF!</definedName>
    <definedName name="TextRefCopy1" localSheetId="4">#REF!</definedName>
    <definedName name="TextRefCopy1">#REF!</definedName>
    <definedName name="TextRefCopy2" localSheetId="5">[67]Honorarios!#REF!</definedName>
    <definedName name="TextRefCopy2" localSheetId="4">[67]Honorarios!#REF!</definedName>
    <definedName name="TextRefCopy2">[67]Honorarios!#REF!</definedName>
    <definedName name="TextRefCopy3" localSheetId="5">'[68]Resumen s-DT'!#REF!</definedName>
    <definedName name="TextRefCopy3" localSheetId="4">'[68]Resumen s-DT'!#REF!</definedName>
    <definedName name="TextRefCopy3">'[68]Resumen s-DT'!#REF!</definedName>
    <definedName name="TextRefCopy4">'[69]CALCULO IR - 2'!$E$36</definedName>
    <definedName name="TextRefCopy5">'[69]Determinación de IR'!$D$20</definedName>
    <definedName name="TextRefCopy6" localSheetId="5">[70]Objetivos!#REF!</definedName>
    <definedName name="TextRefCopy6" localSheetId="4">[70]Objetivos!#REF!</definedName>
    <definedName name="TextRefCopy6">[70]Objetivos!#REF!</definedName>
    <definedName name="TextRefCopyRangeCount" hidden="1">3</definedName>
    <definedName name="thm" localSheetId="5">#REF!</definedName>
    <definedName name="thm" localSheetId="4">#REF!</definedName>
    <definedName name="thm">#REF!</definedName>
    <definedName name="thp" localSheetId="5">#REF!</definedName>
    <definedName name="thp" localSheetId="4">#REF!</definedName>
    <definedName name="thp">#REF!</definedName>
    <definedName name="Tipo_Agua" localSheetId="5">#REF!</definedName>
    <definedName name="Tipo_Agua" localSheetId="4">#REF!</definedName>
    <definedName name="Tipo_Agua">#REF!</definedName>
    <definedName name="Transparencia" localSheetId="5">#REF!</definedName>
    <definedName name="Transparencia" localSheetId="4">#REF!</definedName>
    <definedName name="Transparencia">#REF!</definedName>
    <definedName name="TRAT_AGUA" localSheetId="5">#REF!</definedName>
    <definedName name="TRAT_AGUA" localSheetId="4">#REF!</definedName>
    <definedName name="TRAT_AGUA">#REF!</definedName>
    <definedName name="trigo" localSheetId="5">#REF!</definedName>
    <definedName name="trigo" localSheetId="4">#REF!</definedName>
    <definedName name="trigo">#REF!</definedName>
    <definedName name="TtlCdtR" localSheetId="5">#REF!</definedName>
    <definedName name="TtlCdtR" localSheetId="4">#REF!</definedName>
    <definedName name="TtlCdtR">#REF!</definedName>
    <definedName name="TtlFA" localSheetId="5">#REF!</definedName>
    <definedName name="TtlFA" localSheetId="4">#REF!</definedName>
    <definedName name="TtlFA">#REF!</definedName>
    <definedName name="TtlMktR" localSheetId="5">#REF!</definedName>
    <definedName name="TtlMktR" localSheetId="4">#REF!</definedName>
    <definedName name="TtlMktR">#REF!</definedName>
    <definedName name="TtlWC" localSheetId="5">#REF!</definedName>
    <definedName name="TtlWC" localSheetId="4">#REF!</definedName>
    <definedName name="TtlWC">#REF!</definedName>
    <definedName name="TWD" localSheetId="5">#REF!</definedName>
    <definedName name="TWD" localSheetId="4">#REF!</definedName>
    <definedName name="TWD">#REF!</definedName>
    <definedName name="U_" localSheetId="5">#REF!</definedName>
    <definedName name="U_" localSheetId="4">#REF!</definedName>
    <definedName name="U_">#REF!</definedName>
    <definedName name="unnegocio" localSheetId="5">#REF!</definedName>
    <definedName name="unnegocio" localSheetId="4">#REF!</definedName>
    <definedName name="unnegocio">#REF!</definedName>
    <definedName name="USD" localSheetId="5">#REF!</definedName>
    <definedName name="USD" localSheetId="4">#REF!</definedName>
    <definedName name="USD">#REF!</definedName>
    <definedName name="usdeur">[71]MSS_400K!$E$25</definedName>
    <definedName name="Utilizacion" localSheetId="5">[46]Prevision!$N$2:$N$12</definedName>
    <definedName name="Utilizacion" localSheetId="4">[46]Prevision!$N$2:$N$12</definedName>
    <definedName name="Utilizacion">[46]Prevision!$N$2:$N$12</definedName>
    <definedName name="V_" localSheetId="5">#REF!</definedName>
    <definedName name="V_" localSheetId="4">#REF!</definedName>
    <definedName name="V_">#REF!</definedName>
    <definedName name="Valuación" localSheetId="5">#REF!</definedName>
    <definedName name="Valuación" localSheetId="4">#REF!</definedName>
    <definedName name="Valuación">#REF!</definedName>
    <definedName name="vencimientos" localSheetId="5">#REF!</definedName>
    <definedName name="vencimientos" localSheetId="4">#REF!</definedName>
    <definedName name="vencimientos">#REF!</definedName>
    <definedName name="ventas" localSheetId="5">#REF!</definedName>
    <definedName name="ventas" localSheetId="4">#REF!</definedName>
    <definedName name="ventas">#REF!</definedName>
    <definedName name="vpphold" localSheetId="5">#REF!</definedName>
    <definedName name="vpphold" localSheetId="4">#REF!</definedName>
    <definedName name="vpphold">#REF!</definedName>
    <definedName name="VTO" localSheetId="5">#REF!</definedName>
    <definedName name="VTO" localSheetId="4">#REF!</definedName>
    <definedName name="VTO">#REF!</definedName>
    <definedName name="vtoañoc" localSheetId="5">#REF!</definedName>
    <definedName name="vtoañoc" localSheetId="4">#REF!</definedName>
    <definedName name="vtoañoc">#REF!</definedName>
    <definedName name="vtoañon" localSheetId="5">#REF!</definedName>
    <definedName name="vtoañon" localSheetId="4">#REF!</definedName>
    <definedName name="vtoañon">#REF!</definedName>
    <definedName name="vtoaños" localSheetId="5">#REF!</definedName>
    <definedName name="vtoaños" localSheetId="4">#REF!</definedName>
    <definedName name="vtoaños">#REF!</definedName>
    <definedName name="vtoshold1" localSheetId="5">'[12] VTOS'!#REF!</definedName>
    <definedName name="vtoshold1" localSheetId="4">'[12] VTOS'!#REF!</definedName>
    <definedName name="vtoshold1">'[12] VTOS'!#REF!</definedName>
    <definedName name="vtoshold2" localSheetId="5">'[12] VTOS'!#REF!</definedName>
    <definedName name="vtoshold2" localSheetId="4">'[12] VTOS'!#REF!</definedName>
    <definedName name="vtoshold2">'[12] VTOS'!#REF!</definedName>
    <definedName name="VTOSN" localSheetId="5">#REF!</definedName>
    <definedName name="VTOSN" localSheetId="4">#REF!</definedName>
    <definedName name="VTOSN">#REF!</definedName>
    <definedName name="w" localSheetId="5">#REF!</definedName>
    <definedName name="w" localSheetId="4">#REF!</definedName>
    <definedName name="w">#REF!</definedName>
    <definedName name="W_" localSheetId="5">#REF!</definedName>
    <definedName name="W_" localSheetId="4">#REF!</definedName>
    <definedName name="W_">#REF!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ww" localSheetId="5">#REF!</definedName>
    <definedName name="www" localSheetId="4">#REF!</definedName>
    <definedName name="www">#REF!</definedName>
    <definedName name="X_" localSheetId="5">#REF!</definedName>
    <definedName name="X_" localSheetId="4">#REF!</definedName>
    <definedName name="X_">#REF!</definedName>
    <definedName name="XREF_COLUMN_1" localSheetId="5" hidden="1">'[72]Cálculo IR'!#REF!</definedName>
    <definedName name="XREF_COLUMN_1" localSheetId="4" hidden="1">'[72]Cálculo IR'!#REF!</definedName>
    <definedName name="XREF_COLUMN_1" hidden="1">'[72]Cálculo IR'!#REF!</definedName>
    <definedName name="XREF_COLUMN_11" localSheetId="5" hidden="1">#REF!</definedName>
    <definedName name="XREF_COLUMN_11" localSheetId="4" hidden="1">#REF!</definedName>
    <definedName name="XREF_COLUMN_11" hidden="1">#REF!</definedName>
    <definedName name="XREF_COLUMN_2" localSheetId="5" hidden="1">[72]GND!#REF!</definedName>
    <definedName name="XREF_COLUMN_2" localSheetId="4" hidden="1">[72]GND!#REF!</definedName>
    <definedName name="XREF_COLUMN_2" hidden="1">[72]GND!#REF!</definedName>
    <definedName name="XREF_COLUMN_3" localSheetId="5" hidden="1">#REF!</definedName>
    <definedName name="XREF_COLUMN_3" localSheetId="4" hidden="1">#REF!</definedName>
    <definedName name="XREF_COLUMN_3" hidden="1">#REF!</definedName>
    <definedName name="XREF_COLUMN_4" localSheetId="5" hidden="1">#REF!</definedName>
    <definedName name="XREF_COLUMN_4" localSheetId="4" hidden="1">#REF!</definedName>
    <definedName name="XREF_COLUMN_4" hidden="1">#REF!</definedName>
    <definedName name="XREF_COLUMN_5" localSheetId="5" hidden="1">#REF!</definedName>
    <definedName name="XREF_COLUMN_5" localSheetId="4" hidden="1">#REF!</definedName>
    <definedName name="XREF_COLUMN_5" hidden="1">#REF!</definedName>
    <definedName name="XREF_COLUMN_6" localSheetId="5" hidden="1">'[72]Cálculo IR'!#REF!</definedName>
    <definedName name="XREF_COLUMN_6" localSheetId="4" hidden="1">'[72]Cálculo IR'!#REF!</definedName>
    <definedName name="XREF_COLUMN_6" hidden="1">'[72]Cálculo IR'!#REF!</definedName>
    <definedName name="XREF_COLUMN_7" localSheetId="5" hidden="1">'[72]Cálculo IR'!#REF!</definedName>
    <definedName name="XREF_COLUMN_7" localSheetId="4" hidden="1">'[72]Cálculo IR'!#REF!</definedName>
    <definedName name="XREF_COLUMN_7" hidden="1">'[72]Cálculo IR'!#REF!</definedName>
    <definedName name="XREF_COLUMN_8" localSheetId="5" hidden="1">[70]Objetivos!#REF!</definedName>
    <definedName name="XREF_COLUMN_8" localSheetId="4" hidden="1">[70]Objetivos!#REF!</definedName>
    <definedName name="XREF_COLUMN_8" hidden="1">[70]Objetivos!#REF!</definedName>
    <definedName name="XREF_COLUMN_9" localSheetId="5" hidden="1">[70]Objetivos!#REF!</definedName>
    <definedName name="XREF_COLUMN_9" localSheetId="4" hidden="1">[70]Objetivos!#REF!</definedName>
    <definedName name="XREF_COLUMN_9" hidden="1">[70]Objetivos!#REF!</definedName>
    <definedName name="XRefActiveRow" localSheetId="5" hidden="1">#REF!</definedName>
    <definedName name="XRefActiveRow" localSheetId="4" hidden="1">#REF!</definedName>
    <definedName name="XRefActiveRow" hidden="1">#REF!</definedName>
    <definedName name="XRefColumnsCount" hidden="1">1</definedName>
    <definedName name="XRefCopy1" localSheetId="5" hidden="1">'[68]Resumen s-DT'!#REF!</definedName>
    <definedName name="XRefCopy1" localSheetId="4" hidden="1">'[68]Resumen s-DT'!#REF!</definedName>
    <definedName name="XRefCopy1" hidden="1">'[68]Resumen s-DT'!#REF!</definedName>
    <definedName name="XRefCopy10" localSheetId="5" hidden="1">'[72]Límite honorarios'!#REF!</definedName>
    <definedName name="XRefCopy10" localSheetId="4" hidden="1">'[72]Límite honorarios'!#REF!</definedName>
    <definedName name="XRefCopy10" hidden="1">'[72]Límite honorarios'!#REF!</definedName>
    <definedName name="XRefCopy10Row" localSheetId="5" hidden="1">#REF!</definedName>
    <definedName name="XRefCopy10Row" localSheetId="4" hidden="1">#REF!</definedName>
    <definedName name="XRefCopy10Row" hidden="1">#REF!</definedName>
    <definedName name="XRefCopy11" localSheetId="5" hidden="1">#REF!</definedName>
    <definedName name="XRefCopy11" localSheetId="4" hidden="1">#REF!</definedName>
    <definedName name="XRefCopy11" hidden="1">#REF!</definedName>
    <definedName name="XRefCopy11Row" localSheetId="5" hidden="1">#REF!</definedName>
    <definedName name="XRefCopy11Row" localSheetId="4" hidden="1">#REF!</definedName>
    <definedName name="XRefCopy11Row" hidden="1">#REF!</definedName>
    <definedName name="XRefCopy12" localSheetId="5" hidden="1">#REF!</definedName>
    <definedName name="XRefCopy12" localSheetId="4" hidden="1">#REF!</definedName>
    <definedName name="XRefCopy12" hidden="1">#REF!</definedName>
    <definedName name="XRefCopy12Row" localSheetId="5" hidden="1">#REF!</definedName>
    <definedName name="XRefCopy12Row" localSheetId="4" hidden="1">#REF!</definedName>
    <definedName name="XRefCopy12Row" hidden="1">#REF!</definedName>
    <definedName name="XRefCopy14" localSheetId="5" hidden="1">[72]GND!#REF!</definedName>
    <definedName name="XRefCopy14" localSheetId="4" hidden="1">[72]GND!#REF!</definedName>
    <definedName name="XRefCopy14" hidden="1">[72]GND!#REF!</definedName>
    <definedName name="XRefCopy14Row" localSheetId="5" hidden="1">#REF!</definedName>
    <definedName name="XRefCopy14Row" localSheetId="4" hidden="1">#REF!</definedName>
    <definedName name="XRefCopy14Row" hidden="1">#REF!</definedName>
    <definedName name="XRefCopy15" localSheetId="5" hidden="1">#REF!</definedName>
    <definedName name="XRefCopy15" localSheetId="4" hidden="1">#REF!</definedName>
    <definedName name="XRefCopy15" hidden="1">#REF!</definedName>
    <definedName name="XRefCopy18" localSheetId="5" hidden="1">#REF!</definedName>
    <definedName name="XRefCopy18" localSheetId="4" hidden="1">#REF!</definedName>
    <definedName name="XRefCopy18" hidden="1">#REF!</definedName>
    <definedName name="XRefCopy18Row" localSheetId="5" hidden="1">#REF!</definedName>
    <definedName name="XRefCopy18Row" localSheetId="4" hidden="1">#REF!</definedName>
    <definedName name="XRefCopy18Row" hidden="1">#REF!</definedName>
    <definedName name="XRefCopy19Row" localSheetId="5" hidden="1">#REF!</definedName>
    <definedName name="XRefCopy19Row" localSheetId="4" hidden="1">#REF!</definedName>
    <definedName name="XRefCopy19Row" hidden="1">#REF!</definedName>
    <definedName name="XRefCopy1Row" localSheetId="5" hidden="1">#REF!</definedName>
    <definedName name="XRefCopy1Row" localSheetId="4" hidden="1">#REF!</definedName>
    <definedName name="XRefCopy1Row" hidden="1">#REF!</definedName>
    <definedName name="XRefCopy2" localSheetId="5" hidden="1">#REF!</definedName>
    <definedName name="XRefCopy2" localSheetId="4" hidden="1">#REF!</definedName>
    <definedName name="XRefCopy2" hidden="1">#REF!</definedName>
    <definedName name="XRefCopy2Row" localSheetId="5" hidden="1">#REF!</definedName>
    <definedName name="XRefCopy2Row" localSheetId="4" hidden="1">#REF!</definedName>
    <definedName name="XRefCopy2Row" hidden="1">#REF!</definedName>
    <definedName name="XRefCopy3" localSheetId="5" hidden="1">#REF!</definedName>
    <definedName name="XRefCopy3" localSheetId="4" hidden="1">#REF!</definedName>
    <definedName name="XRefCopy3" hidden="1">#REF!</definedName>
    <definedName name="XRefCopy3Row" localSheetId="5" hidden="1">#REF!</definedName>
    <definedName name="XRefCopy3Row" localSheetId="4" hidden="1">#REF!</definedName>
    <definedName name="XRefCopy3Row" hidden="1">#REF!</definedName>
    <definedName name="XRefCopy4" localSheetId="5" hidden="1">[72]GND!#REF!</definedName>
    <definedName name="XRefCopy4" localSheetId="4" hidden="1">[72]GND!#REF!</definedName>
    <definedName name="XRefCopy4" hidden="1">[72]GND!#REF!</definedName>
    <definedName name="XRefCopy4Row" localSheetId="5" hidden="1">#REF!</definedName>
    <definedName name="XRefCopy4Row" localSheetId="4" hidden="1">#REF!</definedName>
    <definedName name="XRefCopy4Row" hidden="1">#REF!</definedName>
    <definedName name="XRefCopy5" localSheetId="5" hidden="1">[72]GND!#REF!</definedName>
    <definedName name="XRefCopy5" localSheetId="4" hidden="1">[72]GND!#REF!</definedName>
    <definedName name="XRefCopy5" hidden="1">[72]GND!#REF!</definedName>
    <definedName name="XRefCopy5Row" localSheetId="5" hidden="1">#REF!</definedName>
    <definedName name="XRefCopy5Row" localSheetId="4" hidden="1">#REF!</definedName>
    <definedName name="XRefCopy5Row" hidden="1">#REF!</definedName>
    <definedName name="XRefCopy6" localSheetId="5" hidden="1">#REF!</definedName>
    <definedName name="XRefCopy6" localSheetId="4" hidden="1">#REF!</definedName>
    <definedName name="XRefCopy6" hidden="1">#REF!</definedName>
    <definedName name="XRefCopy6Row" localSheetId="5" hidden="1">#REF!</definedName>
    <definedName name="XRefCopy6Row" localSheetId="4" hidden="1">#REF!</definedName>
    <definedName name="XRefCopy6Row" hidden="1">#REF!</definedName>
    <definedName name="XRefCopy7" localSheetId="5" hidden="1">[72]GND!#REF!</definedName>
    <definedName name="XRefCopy7" localSheetId="4" hidden="1">[72]GND!#REF!</definedName>
    <definedName name="XRefCopy7" hidden="1">[72]GND!#REF!</definedName>
    <definedName name="XRefCopy7Row" localSheetId="5" hidden="1">#REF!</definedName>
    <definedName name="XRefCopy7Row" localSheetId="4" hidden="1">#REF!</definedName>
    <definedName name="XRefCopy7Row" hidden="1">#REF!</definedName>
    <definedName name="XRefCopy8" localSheetId="5" hidden="1">[72]GND!#REF!</definedName>
    <definedName name="XRefCopy8" localSheetId="4" hidden="1">[72]GND!#REF!</definedName>
    <definedName name="XRefCopy8" hidden="1">[72]GND!#REF!</definedName>
    <definedName name="XRefCopy8Row" localSheetId="5" hidden="1">#REF!</definedName>
    <definedName name="XRefCopy8Row" localSheetId="4" hidden="1">#REF!</definedName>
    <definedName name="XRefCopy8Row" hidden="1">#REF!</definedName>
    <definedName name="XRefCopy9" localSheetId="5" hidden="1">'[72]Límite honorarios'!#REF!</definedName>
    <definedName name="XRefCopy9" localSheetId="4" hidden="1">'[72]Límite honorarios'!#REF!</definedName>
    <definedName name="XRefCopy9" hidden="1">'[72]Límite honorarios'!#REF!</definedName>
    <definedName name="XRefCopy9Row" localSheetId="5" hidden="1">#REF!</definedName>
    <definedName name="XRefCopy9Row" localSheetId="4" hidden="1">#REF!</definedName>
    <definedName name="XRefCopy9Row" hidden="1">#REF!</definedName>
    <definedName name="XRefCopyRangeCount" hidden="1">1</definedName>
    <definedName name="XRefPaste1" localSheetId="5" hidden="1">'[72]Límite honorarios'!#REF!</definedName>
    <definedName name="XRefPaste1" localSheetId="4" hidden="1">'[72]Límite honorarios'!#REF!</definedName>
    <definedName name="XRefPaste1" hidden="1">'[72]Límite honorarios'!#REF!</definedName>
    <definedName name="XRefPaste10Row" localSheetId="5" hidden="1">#REF!</definedName>
    <definedName name="XRefPaste10Row" localSheetId="4" hidden="1">#REF!</definedName>
    <definedName name="XRefPaste10Row" hidden="1">#REF!</definedName>
    <definedName name="XRefPaste11" localSheetId="5" hidden="1">#REF!</definedName>
    <definedName name="XRefPaste11" localSheetId="4" hidden="1">#REF!</definedName>
    <definedName name="XRefPaste11" hidden="1">#REF!</definedName>
    <definedName name="XRefPaste11Row" localSheetId="5" hidden="1">#REF!</definedName>
    <definedName name="XRefPaste11Row" localSheetId="4" hidden="1">#REF!</definedName>
    <definedName name="XRefPaste11Row" hidden="1">#REF!</definedName>
    <definedName name="XRefPaste1Row" localSheetId="5" hidden="1">#REF!</definedName>
    <definedName name="XRefPaste1Row" localSheetId="4" hidden="1">#REF!</definedName>
    <definedName name="XRefPaste1Row" hidden="1">#REF!</definedName>
    <definedName name="XRefPaste2" localSheetId="5" hidden="1">'[72]Límite honorarios'!#REF!</definedName>
    <definedName name="XRefPaste2" localSheetId="4" hidden="1">'[72]Límite honorarios'!#REF!</definedName>
    <definedName name="XRefPaste2" hidden="1">'[72]Límite honorarios'!#REF!</definedName>
    <definedName name="XRefPaste2Row" localSheetId="5" hidden="1">#REF!</definedName>
    <definedName name="XRefPaste2Row" localSheetId="4" hidden="1">#REF!</definedName>
    <definedName name="XRefPaste2Row" hidden="1">#REF!</definedName>
    <definedName name="XRefPaste3" localSheetId="5" hidden="1">'[72]Límite honorarios'!#REF!</definedName>
    <definedName name="XRefPaste3" localSheetId="4" hidden="1">'[72]Límite honorarios'!#REF!</definedName>
    <definedName name="XRefPaste3" hidden="1">'[72]Límite honorarios'!#REF!</definedName>
    <definedName name="XRefPaste3Row" localSheetId="5" hidden="1">#REF!</definedName>
    <definedName name="XRefPaste3Row" localSheetId="4" hidden="1">#REF!</definedName>
    <definedName name="XRefPaste3Row" hidden="1">#REF!</definedName>
    <definedName name="XRefPaste4" localSheetId="5" hidden="1">#REF!</definedName>
    <definedName name="XRefPaste4" localSheetId="4" hidden="1">#REF!</definedName>
    <definedName name="XRefPaste4" hidden="1">#REF!</definedName>
    <definedName name="XRefPaste4Row" localSheetId="5" hidden="1">#REF!</definedName>
    <definedName name="XRefPaste4Row" localSheetId="4" hidden="1">#REF!</definedName>
    <definedName name="XRefPaste4Row" hidden="1">#REF!</definedName>
    <definedName name="XRefPaste6" localSheetId="5" hidden="1">'[72]Cálculo IR'!#REF!</definedName>
    <definedName name="XRefPaste6" localSheetId="4" hidden="1">'[72]Cálculo IR'!#REF!</definedName>
    <definedName name="XRefPaste6" hidden="1">'[72]Cálculo IR'!#REF!</definedName>
    <definedName name="XRefPaste6Row" localSheetId="5" hidden="1">#REF!</definedName>
    <definedName name="XRefPaste6Row" localSheetId="4" hidden="1">#REF!</definedName>
    <definedName name="XRefPaste6Row" hidden="1">#REF!</definedName>
    <definedName name="XRefPaste8Row" localSheetId="5" hidden="1">#REF!</definedName>
    <definedName name="XRefPaste8Row" localSheetId="4" hidden="1">#REF!</definedName>
    <definedName name="XRefPaste8Row" hidden="1">#REF!</definedName>
    <definedName name="XRefPaste9Row" localSheetId="5" hidden="1">#REF!</definedName>
    <definedName name="XRefPaste9Row" localSheetId="4" hidden="1">#REF!</definedName>
    <definedName name="XRefPaste9Row" hidden="1">#REF!</definedName>
    <definedName name="XRefPasteRangeCount" hidden="1">11</definedName>
    <definedName name="XSHOP1" localSheetId="5">#REF!</definedName>
    <definedName name="XSHOP1" localSheetId="4">#REF!</definedName>
    <definedName name="XSHOP1">#REF!</definedName>
    <definedName name="XSHOP2" localSheetId="5">#REF!</definedName>
    <definedName name="XSHOP2" localSheetId="4">#REF!</definedName>
    <definedName name="XSHOP2">#REF!</definedName>
    <definedName name="XSHOP3" localSheetId="5">#REF!</definedName>
    <definedName name="XSHOP3" localSheetId="4">#REF!</definedName>
    <definedName name="XSHOP3">#REF!</definedName>
    <definedName name="XSHOP4" localSheetId="5">#REF!</definedName>
    <definedName name="XSHOP4" localSheetId="4">#REF!</definedName>
    <definedName name="XSHOP4">#REF!</definedName>
    <definedName name="XSHOP5" localSheetId="5">#REF!</definedName>
    <definedName name="XSHOP5" localSheetId="4">#REF!</definedName>
    <definedName name="XSHOP5">#REF!</definedName>
    <definedName name="XSHOP6" localSheetId="5">#REF!</definedName>
    <definedName name="XSHOP6" localSheetId="4">#REF!</definedName>
    <definedName name="XSHOP6">#REF!</definedName>
    <definedName name="XSHOP7" localSheetId="5">#REF!</definedName>
    <definedName name="XSHOP7" localSheetId="4">#REF!</definedName>
    <definedName name="XSHOP7">#REF!</definedName>
    <definedName name="XSHOP8" localSheetId="5">#REF!</definedName>
    <definedName name="XSHOP8" localSheetId="4">#REF!</definedName>
    <definedName name="XSHOP8">#REF!</definedName>
    <definedName name="xx" localSheetId="5">#REF!</definedName>
    <definedName name="xx" localSheetId="4">#REF!</definedName>
    <definedName name="xx">#REF!</definedName>
    <definedName name="xxx" localSheetId="5">#REF!</definedName>
    <definedName name="xxx" localSheetId="4">#REF!</definedName>
    <definedName name="xxx">#REF!</definedName>
    <definedName name="XXXX" localSheetId="5">'[73]Datos del Balance'!$B$10</definedName>
    <definedName name="XXXX" localSheetId="4">'[73]Datos del Balance'!$B$10</definedName>
    <definedName name="XXXX">'[73]Datos del Balance'!$B$10</definedName>
    <definedName name="Y_" localSheetId="5">#REF!</definedName>
    <definedName name="Y_" localSheetId="4">#REF!</definedName>
    <definedName name="Y_">#REF!</definedName>
    <definedName name="YTD_ACT">'[61]Interface Hub'!$C$7</definedName>
    <definedName name="YTD_DT">[54]Feuil1!$B$15</definedName>
    <definedName name="z" localSheetId="5">#REF!</definedName>
    <definedName name="z" localSheetId="4">#REF!</definedName>
    <definedName name="z">#REF!</definedName>
    <definedName name="Z_2F762EE9_86FD_4DCC_B4B8_9BAF0FE57B5A_.wvu.PrintArea" localSheetId="5" hidden="1">'[14]Formulario 114'!$D$4:$AC$199</definedName>
    <definedName name="Z_2F762EE9_86FD_4DCC_B4B8_9BAF0FE57B5A_.wvu.PrintArea" localSheetId="4" hidden="1">'[14]Formulario 114'!$D$4:$AC$199</definedName>
    <definedName name="Z_5609DC44_87AD_47C1_A4F8_B91E6C4AB873_.wvu.PrintArea" localSheetId="5" hidden="1">'[14]Formulario 114'!$D$4:$AC$199</definedName>
    <definedName name="Z_5609DC44_87AD_47C1_A4F8_B91E6C4AB873_.wvu.PrintArea" localSheetId="4" hidden="1">'[14]Formulario 114'!$D$4:$AC$199</definedName>
    <definedName name="Z_7DACBF70_C331_4780_8403_28B78D1E3329_.wvu.PrintArea" localSheetId="5" hidden="1">'[14]Formulario 114'!$D$4:$AC$199</definedName>
    <definedName name="Z_7DACBF70_C331_4780_8403_28B78D1E3329_.wvu.PrintArea" localSheetId="4" hidden="1">'[14]Formulario 114'!$D$4:$AC$199</definedName>
    <definedName name="Z_80290034_2B67_4D01_87DD_BFAD82B9DAD1_.wvu.PrintArea" localSheetId="5" hidden="1">'[14]Formulario 114'!$D$4:$AC$199</definedName>
    <definedName name="Z_80290034_2B67_4D01_87DD_BFAD82B9DAD1_.wvu.PrintArea" localSheetId="4" hidden="1">'[14]Formulario 114'!$D$4:$AC$199</definedName>
    <definedName name="Z_89C62FCA_E43A_4EBB_BAE8_E904BEEFDADF_.wvu.PrintArea" localSheetId="5" hidden="1">'[14]Formulario 114'!$D$4:$AC$199</definedName>
    <definedName name="Z_89C62FCA_E43A_4EBB_BAE8_E904BEEFDADF_.wvu.PrintArea" localSheetId="4" hidden="1">'[14]Formulario 114'!$D$4:$AC$199</definedName>
    <definedName name="Z_9B55BA22_0DE7_4BB8_A873_AE53A0A16C3D_.wvu.PrintArea" localSheetId="5" hidden="1">'[14]Formulario 114'!$D$4:$AC$199</definedName>
    <definedName name="Z_9B55BA22_0DE7_4BB8_A873_AE53A0A16C3D_.wvu.PrintArea" localSheetId="4" hidden="1">'[14]Formulario 114'!$D$4:$AC$199</definedName>
    <definedName name="Z_C64E7A1E_2912_46A0_A1D6_F017C435F5D4_.wvu.PrintArea" localSheetId="5" hidden="1">'[14]Formulario 114'!$D$4:$AC$199</definedName>
    <definedName name="Z_C64E7A1E_2912_46A0_A1D6_F017C435F5D4_.wvu.PrintArea" localSheetId="4" hidden="1">'[14]Formulario 114'!$D$4:$AC$199</definedName>
    <definedName name="Z_D7097234_8B44_4756_9F2C_1DE0BBAB87F7_.wvu.PrintArea" localSheetId="5" hidden="1">'[14]Formulario 114'!$D$4:$AC$199</definedName>
    <definedName name="Z_D7097234_8B44_4756_9F2C_1DE0BBAB87F7_.wvu.PrintArea" localSheetId="4" hidden="1">'[14]Formulario 114'!$D$4:$AC$199</definedName>
    <definedName name="ZA_" localSheetId="5">'[74]BG Armado'!#REF!</definedName>
    <definedName name="ZA_" localSheetId="4">'[74]BG Armado'!#REF!</definedName>
    <definedName name="ZA_">'[74]BG Armado'!#REF!</definedName>
    <definedName name="ZB_" localSheetId="5">'[34]BG Armado'!#REF!</definedName>
    <definedName name="ZB_" localSheetId="4">'[34]BG Armado'!#REF!</definedName>
    <definedName name="ZB_">'[34]BG Armado'!#REF!</definedName>
    <definedName name="ZC_" localSheetId="5">'[34]BG Armado'!#REF!</definedName>
    <definedName name="ZC_" localSheetId="4">'[34]BG Armado'!#REF!</definedName>
    <definedName name="ZC_">'[34]BG Armado'!#REF!</definedName>
    <definedName name="ZD_" localSheetId="5">'[34]BG Armado'!#REF!</definedName>
    <definedName name="ZD_" localSheetId="4">'[34]BG Armado'!#REF!</definedName>
    <definedName name="ZD_">'[34]BG Armado'!#REF!</definedName>
    <definedName name="ZE_" localSheetId="5">'[34]BG Armado'!#REF!</definedName>
    <definedName name="ZE_" localSheetId="4">'[34]BG Armado'!#REF!</definedName>
    <definedName name="ZE_">'[34]BG Armado'!#REF!</definedName>
    <definedName name="ZF_" localSheetId="5">'[34]BG Armado'!#REF!</definedName>
    <definedName name="ZF_" localSheetId="4">'[34]BG Armado'!#REF!</definedName>
    <definedName name="ZF_">'[34]BG Armado'!#REF!</definedName>
    <definedName name="ZG_" localSheetId="5">'[34]BG Armado'!#REF!</definedName>
    <definedName name="ZG_" localSheetId="4">'[34]BG Armado'!#REF!</definedName>
    <definedName name="ZG_">'[34]BG Armado'!#REF!</definedName>
    <definedName name="ZH_" localSheetId="5">'[34]BG Armado'!#REF!</definedName>
    <definedName name="ZH_" localSheetId="4">'[34]BG Armado'!#REF!</definedName>
    <definedName name="ZH_">'[34]BG Armado'!#REF!</definedName>
    <definedName name="ZI_" localSheetId="5">'[34]BG Armado'!#REF!</definedName>
    <definedName name="ZI_" localSheetId="4">'[34]BG Armado'!#REF!</definedName>
    <definedName name="ZI_">'[34]BG Armado'!#REF!</definedName>
    <definedName name="ZK_" localSheetId="5">'[34]BG Armado'!#REF!</definedName>
    <definedName name="ZK_" localSheetId="4">'[34]BG Armado'!#REF!</definedName>
    <definedName name="ZK_">'[34]BG Armado'!#REF!</definedName>
    <definedName name="ZL_" localSheetId="5">'[34]BG Armado'!#REF!</definedName>
    <definedName name="ZL_" localSheetId="4">'[34]BG Armado'!#REF!</definedName>
    <definedName name="ZL_">'[34]BG Armado'!#REF!</definedName>
    <definedName name="ZM_" localSheetId="5">#REF!</definedName>
    <definedName name="ZM_" localSheetId="4">#REF!</definedName>
    <definedName name="ZM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3" l="1"/>
  <c r="D54" i="3"/>
  <c r="D55" i="3"/>
  <c r="D31" i="7"/>
  <c r="D30" i="7"/>
  <c r="D41" i="3" s="1"/>
  <c r="C69" i="7"/>
  <c r="C67" i="7"/>
  <c r="C66" i="7"/>
  <c r="C65" i="7"/>
  <c r="C62" i="7"/>
  <c r="C60" i="7"/>
  <c r="C58" i="7"/>
  <c r="C54" i="7"/>
  <c r="C53" i="7"/>
  <c r="F51" i="7"/>
  <c r="F50" i="7"/>
  <c r="F48" i="7"/>
  <c r="C52" i="7"/>
  <c r="C51" i="7"/>
  <c r="C50" i="7"/>
  <c r="C49" i="7"/>
  <c r="C48" i="7"/>
  <c r="C37" i="7"/>
  <c r="C38" i="7"/>
  <c r="C34" i="7"/>
  <c r="D42" i="3"/>
  <c r="D32" i="7"/>
  <c r="D33" i="7" s="1"/>
  <c r="D34" i="7" s="1"/>
  <c r="C32" i="7"/>
  <c r="D19" i="7"/>
  <c r="D15" i="7"/>
  <c r="D11" i="7"/>
  <c r="C42" i="7"/>
  <c r="C41" i="7"/>
  <c r="C19" i="7"/>
  <c r="E47" i="8"/>
  <c r="D41" i="8"/>
  <c r="D10" i="8"/>
  <c r="C11" i="7"/>
  <c r="C15" i="7"/>
  <c r="D14" i="3"/>
  <c r="E14" i="3" s="1"/>
  <c r="D27" i="3"/>
  <c r="E28" i="3" s="1"/>
  <c r="C82" i="7"/>
  <c r="F14" i="3" l="1"/>
  <c r="F27" i="3"/>
  <c r="D49" i="3"/>
  <c r="D51" i="3" s="1"/>
  <c r="E55" i="3"/>
  <c r="C43" i="7"/>
  <c r="D38" i="7" l="1"/>
  <c r="C96" i="7" s="1"/>
  <c r="D97" i="7" s="1"/>
  <c r="C33" i="7"/>
  <c r="C25" i="6"/>
  <c r="C47" i="8"/>
  <c r="C67" i="8" l="1"/>
  <c r="C63" i="8"/>
  <c r="C69" i="8" s="1"/>
  <c r="C31" i="8"/>
  <c r="D17" i="8"/>
  <c r="D13" i="8"/>
  <c r="C36" i="7" l="1"/>
  <c r="D14" i="8"/>
  <c r="D19" i="8" s="1"/>
  <c r="E19" i="8" s="1"/>
  <c r="E10" i="8"/>
  <c r="E14" i="8" l="1"/>
  <c r="Y43" i="5"/>
  <c r="T43" i="5"/>
  <c r="O43" i="5"/>
  <c r="L43" i="5"/>
  <c r="Y37" i="5"/>
  <c r="T37" i="5"/>
  <c r="O37" i="5"/>
  <c r="L37" i="5"/>
  <c r="L44" i="5" s="1"/>
  <c r="K33" i="5"/>
  <c r="K34" i="5" s="1"/>
  <c r="K35" i="5" s="1"/>
  <c r="K36" i="5" s="1"/>
  <c r="K37" i="5" s="1"/>
  <c r="K38" i="5" s="1"/>
  <c r="K39" i="5" s="1"/>
  <c r="K40" i="5" s="1"/>
  <c r="K41" i="5" s="1"/>
  <c r="K42" i="5" s="1"/>
  <c r="K43" i="5" s="1"/>
  <c r="K44" i="5" s="1"/>
  <c r="K45" i="5" s="1"/>
  <c r="N32" i="5" s="1"/>
  <c r="N33" i="5" s="1"/>
  <c r="N34" i="5" s="1"/>
  <c r="N35" i="5" s="1"/>
  <c r="N36" i="5" s="1"/>
  <c r="N37" i="5" s="1"/>
  <c r="N38" i="5" s="1"/>
  <c r="N39" i="5" s="1"/>
  <c r="N40" i="5" s="1"/>
  <c r="N41" i="5" s="1"/>
  <c r="N42" i="5" s="1"/>
  <c r="N43" i="5" s="1"/>
  <c r="N44" i="5" s="1"/>
  <c r="N45" i="5" s="1"/>
  <c r="S32" i="5" s="1"/>
  <c r="S33" i="5" s="1"/>
  <c r="S34" i="5" s="1"/>
  <c r="S35" i="5" s="1"/>
  <c r="S36" i="5" s="1"/>
  <c r="S37" i="5" s="1"/>
  <c r="S38" i="5" s="1"/>
  <c r="S39" i="5" s="1"/>
  <c r="S40" i="5" s="1"/>
  <c r="S41" i="5" s="1"/>
  <c r="S42" i="5" s="1"/>
  <c r="S43" i="5" s="1"/>
  <c r="S44" i="5" s="1"/>
  <c r="S45" i="5" s="1"/>
  <c r="X32" i="5" s="1"/>
  <c r="X33" i="5" s="1"/>
  <c r="X34" i="5" s="1"/>
  <c r="X35" i="5" s="1"/>
  <c r="X36" i="5" s="1"/>
  <c r="X37" i="5" s="1"/>
  <c r="X38" i="5" s="1"/>
  <c r="X39" i="5" s="1"/>
  <c r="X40" i="5" s="1"/>
  <c r="X41" i="5" s="1"/>
  <c r="X42" i="5" s="1"/>
  <c r="X43" i="5" s="1"/>
  <c r="X44" i="5" s="1"/>
  <c r="X45" i="5" s="1"/>
  <c r="Y23" i="5"/>
  <c r="T23" i="5"/>
  <c r="O23" i="5"/>
  <c r="L23" i="5"/>
  <c r="Y17" i="5"/>
  <c r="T17" i="5"/>
  <c r="O17" i="5"/>
  <c r="O24" i="5" s="1"/>
  <c r="L17" i="5"/>
  <c r="L24" i="5" s="1"/>
  <c r="Y177" i="4"/>
  <c r="T168" i="4"/>
  <c r="T143" i="4"/>
  <c r="Y158" i="4" s="1"/>
  <c r="D47" i="8" l="1"/>
  <c r="D67" i="8" s="1"/>
  <c r="D69" i="8" s="1"/>
  <c r="E67" i="8"/>
  <c r="E69" i="8" s="1"/>
  <c r="T24" i="5"/>
  <c r="O44" i="5"/>
  <c r="Y24" i="5"/>
  <c r="T44" i="5"/>
  <c r="Y44" i="5"/>
  <c r="T47" i="4" l="1"/>
  <c r="T70" i="4"/>
  <c r="T33" i="4"/>
  <c r="T57" i="4"/>
  <c r="T73" i="4" l="1"/>
  <c r="T62" i="4"/>
  <c r="T34" i="4"/>
  <c r="T45" i="4"/>
  <c r="T87" i="4"/>
  <c r="T89" i="4"/>
  <c r="T91" i="4"/>
  <c r="T30" i="4"/>
  <c r="T38" i="4"/>
  <c r="T80" i="4"/>
  <c r="T51" i="4"/>
  <c r="T75" i="4"/>
  <c r="T82" i="4"/>
  <c r="T69" i="4"/>
  <c r="T35" i="4"/>
  <c r="T37" i="4"/>
  <c r="T88" i="4"/>
  <c r="T99" i="4" s="1"/>
  <c r="T46" i="4"/>
  <c r="T96" i="4"/>
  <c r="Y54" i="4"/>
  <c r="T85" i="4"/>
  <c r="Y150" i="4"/>
  <c r="Y151" i="4" s="1"/>
  <c r="T84" i="4"/>
  <c r="Y114" i="4"/>
  <c r="T40" i="4"/>
  <c r="T31" i="4"/>
  <c r="Y111" i="4"/>
  <c r="T49" i="4"/>
  <c r="T68" i="4"/>
  <c r="T81" i="4"/>
  <c r="T59" i="4"/>
  <c r="T77" i="4"/>
  <c r="T71" i="4"/>
  <c r="Y113" i="4"/>
  <c r="T36" i="4"/>
  <c r="T56" i="4"/>
  <c r="T79" i="4"/>
  <c r="T43" i="4"/>
  <c r="T67" i="4"/>
  <c r="T55" i="4"/>
  <c r="T104" i="4"/>
  <c r="T105" i="4" s="1"/>
  <c r="T61" i="4"/>
  <c r="T78" i="4"/>
  <c r="T90" i="4"/>
  <c r="T86" i="4"/>
  <c r="T93" i="4"/>
  <c r="T50" i="4"/>
  <c r="T58" i="4"/>
  <c r="T29" i="4"/>
  <c r="T60" i="4"/>
  <c r="T41" i="4"/>
  <c r="T100" i="4"/>
  <c r="T28" i="4"/>
  <c r="T98" i="4"/>
  <c r="T97" i="4"/>
  <c r="T39" i="4"/>
  <c r="T76" i="4"/>
  <c r="T66" i="4"/>
  <c r="T83" i="4"/>
  <c r="T74" i="4"/>
  <c r="T72" i="4"/>
  <c r="T101" i="4"/>
  <c r="T48" i="4"/>
  <c r="T95" i="4"/>
  <c r="Y112" i="4"/>
  <c r="T94" i="4"/>
  <c r="T32" i="4"/>
  <c r="C86" i="7" l="1"/>
  <c r="Y63" i="4"/>
  <c r="Y42" i="4"/>
  <c r="Y44" i="4" s="1"/>
  <c r="Y92" i="4"/>
  <c r="D87" i="7" l="1"/>
  <c r="Y120" i="4"/>
  <c r="T120" i="4"/>
  <c r="Y52" i="4"/>
  <c r="Y102" i="4"/>
  <c r="AC92" i="4"/>
  <c r="C91" i="7" l="1"/>
  <c r="E49" i="3" s="1"/>
  <c r="Y121" i="4"/>
  <c r="Y127" i="4" s="1"/>
  <c r="T121" i="4"/>
  <c r="T128" i="4" s="1"/>
  <c r="T130" i="4" s="1"/>
  <c r="T132" i="4" s="1"/>
  <c r="Y64" i="4"/>
  <c r="Y103" i="4" s="1"/>
  <c r="Y106" i="4" s="1"/>
  <c r="D92" i="7" l="1"/>
  <c r="T133" i="4"/>
  <c r="T134" i="4" s="1"/>
  <c r="D37" i="7" l="1"/>
  <c r="C102" i="7" s="1"/>
  <c r="D104" i="7" s="1"/>
  <c r="D103" i="7" s="1"/>
  <c r="E51" i="3"/>
  <c r="Y135" i="4"/>
  <c r="Y142" i="4" s="1"/>
  <c r="Y144" i="4" s="1"/>
  <c r="Y157" i="4" s="1"/>
  <c r="Y159" i="4" s="1"/>
  <c r="Y162" i="4" s="1"/>
  <c r="D36" i="7" l="1"/>
  <c r="Y168" i="4"/>
  <c r="Y176" i="4"/>
  <c r="Y178" i="4" s="1"/>
  <c r="Y170" i="4" l="1"/>
  <c r="T169" i="4"/>
  <c r="Y179" i="4" s="1"/>
  <c r="Y180" i="4" s="1"/>
</calcChain>
</file>

<file path=xl/sharedStrings.xml><?xml version="1.0" encoding="utf-8"?>
<sst xmlns="http://schemas.openxmlformats.org/spreadsheetml/2006/main" count="543" uniqueCount="386">
  <si>
    <t>Totales</t>
  </si>
  <si>
    <t>Total Ingresos</t>
  </si>
  <si>
    <t xml:space="preserve">Importe G. </t>
  </si>
  <si>
    <t>Resultado  Contable del ejercicio</t>
  </si>
  <si>
    <t>CASO PRACTICO- LIQUIDACION DEL IMPUESTO A LA RENTA EMPRESARIAL - IRE 2020</t>
  </si>
  <si>
    <t>INGRESOS</t>
  </si>
  <si>
    <t>COSTOS Y GASTOS</t>
  </si>
  <si>
    <t>GND</t>
  </si>
  <si>
    <t>RENTA BRUTA</t>
  </si>
  <si>
    <t>Casilla Form. 500</t>
  </si>
  <si>
    <t>ESTADO DE RESULTADOS</t>
  </si>
  <si>
    <t>Importe en Gs.</t>
  </si>
  <si>
    <t>Total de Gastos no Deducibles</t>
  </si>
  <si>
    <t>PARA LLENAR LEA INSTRUCTIVO DISPONIBLE EN LA WEB</t>
  </si>
  <si>
    <t>LOS IMPORTES SE CONSIGNARÁN SIN CÉNTIMOS</t>
  </si>
  <si>
    <t>Número de Orden</t>
  </si>
  <si>
    <t>RUC</t>
  </si>
  <si>
    <t>DV</t>
  </si>
  <si>
    <t>IMPUESTO A LA RENTA EMPRESARIAL GENERAL         Versión 1</t>
  </si>
  <si>
    <t>Razón Social/Primer Apellido</t>
  </si>
  <si>
    <t>Segundo Apellido</t>
  </si>
  <si>
    <t/>
  </si>
  <si>
    <t>01</t>
  </si>
  <si>
    <t>Declaración Jurada Original</t>
  </si>
  <si>
    <t>Número de Orden Declaración que rectifica</t>
  </si>
  <si>
    <t>02</t>
  </si>
  <si>
    <t>Declaración Jurada Rectificativa</t>
  </si>
  <si>
    <t>03</t>
  </si>
  <si>
    <t>05</t>
  </si>
  <si>
    <t>Declaración Jurada en Carácter de Cese de Actividades, Clausura o Cierre Definitivo</t>
  </si>
  <si>
    <t>04</t>
  </si>
  <si>
    <t>Periodo / Ejercicio Fiscal</t>
  </si>
  <si>
    <t>Año</t>
  </si>
  <si>
    <t>RÉGIMEN GENERAL PARA EMPRESAS O ENTIDADES QUE REALICEN OPERACIONES GRAVADAS Y/O EXONERADAS POR EL IMPUESTO A LA RENTA EMPRESARIAL (IRE)</t>
  </si>
  <si>
    <t>RUBRO 1 - ESTADO DE RESULTADOS</t>
  </si>
  <si>
    <t>INGRESOS POR</t>
  </si>
  <si>
    <t>IMPORTE</t>
  </si>
  <si>
    <t>TOTAL</t>
  </si>
  <si>
    <t>-I-</t>
  </si>
  <si>
    <t>-II-</t>
  </si>
  <si>
    <t>Enajenación de bienes provenientes de la actividad comercial (compra-venta)</t>
  </si>
  <si>
    <t>Prestación de servicios, incluido el arrendamiento, uso o cesión de uso de bienes, derechos en general, incluidos los de imagen o similares</t>
  </si>
  <si>
    <t>Enajenación de bienes provenientes de la producción industrial (fabricación propia, incluido el ensamblaje de bienes)</t>
  </si>
  <si>
    <t>Enajenación de bienes provenientes de la producción agrícola, frutícola y hortícola</t>
  </si>
  <si>
    <t>Enajenación de bienes provenientes de la producción animal (lana, cuero, leche cruda, entre otros) o pecuaria (vacuna, equina, porcina, ovina, caprina, bufalina, entre otros)</t>
  </si>
  <si>
    <t>Enajenación de bienes provenientes de la actividad forestal, minera, pesquera y otras de naturaleza extractiva</t>
  </si>
  <si>
    <t>Intereses, comisiones, rendimientos o ganancias de capital provenientes de títulos y de valores mobiliarios; así como los provenientes de financiaciones o préstamos efectuados a personas o entidades residentes o constituidas en el país</t>
  </si>
  <si>
    <t>Operaciones con instrumentos financieros derivados en el país</t>
  </si>
  <si>
    <t>Otros Ingresos en el país no comprendidos en los incisos anteriores</t>
  </si>
  <si>
    <t>Intereses, comisiones, rendimientos o ganancias de capital depositados en entidades bancarias o financieras públicas o privadas en el exterior; así como los provenientes de financiaciones o préstamos realizados a favor de personas o entidades del exterior</t>
  </si>
  <si>
    <t>Colocación de capitales (dividendos, utilidades o rendimientos que se obtengan en carácter de dueño de la sucursal en el exterior, socio o accionista de sociedades del exterior)</t>
  </si>
  <si>
    <t>Operaciones con instrumentos financieros derivados del exterior</t>
  </si>
  <si>
    <t>Otros Ingresos del exterior no comprendidos en los incisos anteriores</t>
  </si>
  <si>
    <t>Diferencia de cambio</t>
  </si>
  <si>
    <t>TOTAL DE INGRESOS BRUTOS</t>
  </si>
  <si>
    <t>A - TOTAL DE INGRESOS NETOS (Diferencia entre las casillas 77 y 24)</t>
  </si>
  <si>
    <t>COSTOS</t>
  </si>
  <si>
    <t>C - TOTAL DE COSTOS</t>
  </si>
  <si>
    <t>GASTOS</t>
  </si>
  <si>
    <t>Remuneraciones o contribuciones pagadas al personal, por servicios prestados en relación de dependencia</t>
  </si>
  <si>
    <t>Aguinaldos</t>
  </si>
  <si>
    <t>Cargas sociales - Aporte patronal</t>
  </si>
  <si>
    <t>Beneficios otorgados a los trabajadores en relación de dependencia, conforme al art. 93 de la Constitución Nacional</t>
  </si>
  <si>
    <t>Remuneraciones por servicios personales cuando no sean prestados en relación de dependencia, incluidas las remuneraciones del dueño de una empresa unipersonal, socio o accionista</t>
  </si>
  <si>
    <t>Remuneraciones porcentuales de las utilidades líquidas por servicios de carácter personal, que no se encuentran en relación de dependencia y pagadas en dinero</t>
  </si>
  <si>
    <t>Arrendamiento, cesión de uso de bienes y derechos</t>
  </si>
  <si>
    <t>Fletes y gastos de comercialización</t>
  </si>
  <si>
    <t>Gastos de movilidad y viático</t>
  </si>
  <si>
    <t>Intereses financieros</t>
  </si>
  <si>
    <t>Erogaciones incurridas por la explotación de un establecimiento agropecuario, en fincas colindantes o cercanas al mismo</t>
  </si>
  <si>
    <t>Donaciones</t>
  </si>
  <si>
    <t>Depreciaciones por desgaste, obsolescencia y agotamiento</t>
  </si>
  <si>
    <t>Amortización de bienes intangibles</t>
  </si>
  <si>
    <t>Pérdida de inventario por mortandad del ganado</t>
  </si>
  <si>
    <t>Pérdidas extraordinarias y las originadas por hechos punibles cometidos por terceros</t>
  </si>
  <si>
    <t>Castigo sobre malos créditos</t>
  </si>
  <si>
    <t>Pérdidas por diferencia de cambio</t>
  </si>
  <si>
    <t>Gastos de constitución y organización, incluidos los preoperativos y de reorganización</t>
  </si>
  <si>
    <t>Reservas matemáticas y similares. Previsiones sobre malos créditos para entidades bancarias y financieras regidas por la Ley N° 861/1996</t>
  </si>
  <si>
    <t>Gastos generales del negocio no señalados en los incisos anteriores</t>
  </si>
  <si>
    <t>IVA Gasto/Costo</t>
  </si>
  <si>
    <t>Impuesto a la Renta Empresarial</t>
  </si>
  <si>
    <t>Gastos y erogaciones en el exterior relacionados a Instrumentos Financieros Derivados</t>
  </si>
  <si>
    <t>Otros gastos y erogaciones en el exterior</t>
  </si>
  <si>
    <t>Otros gastos (No señalados expresamente en los ítems anteriores)</t>
  </si>
  <si>
    <t>Total de Intereses por préstamos, regalías y asistencia técnica cuando lo realicen el socio o accionista de la empresa, la casa matriz u otras sucursales o agencias del exterior, o entre empresas vinculadas</t>
  </si>
  <si>
    <t>Porción deducible del monto declarado en la casilla 75, correspondiente a Intereses por préstamos, regalías y asistencia técnica cuando lo realicen el socio o accionista de la empresa, la casa matriz u otras sucursales o agencias del exterior, o entre empresas vinculadas (No podrá superar el 30% del valor de la casilla 85)</t>
  </si>
  <si>
    <t>INC</t>
  </si>
  <si>
    <t>RUBRO 2 - VALUACIÓN DE ACTIVOS BIOLÓGICOS</t>
  </si>
  <si>
    <t>a</t>
  </si>
  <si>
    <t>Aumento por transformación biológica de animales vivos y de plantas, incluido el procreo y la explotación forestal, así como por la valuación de Activos Biológicos</t>
  </si>
  <si>
    <t>b</t>
  </si>
  <si>
    <t>Disminución por transformación y valuación de Activos Biológicos</t>
  </si>
  <si>
    <t>c</t>
  </si>
  <si>
    <t>Aumento patrimonial por revaluaciones del valor de acciones, revaluaciones técnicas o extraordinarias de los bienes del activo fijo e intangibles</t>
  </si>
  <si>
    <t>d</t>
  </si>
  <si>
    <t>Disminución patrimonial del valor de acciones y de los bienes del activo fijo e intangibles</t>
  </si>
  <si>
    <t>RUBRO 3 - RESULTADO DEL EJERCICIO</t>
  </si>
  <si>
    <t>PÉRDIDA
-I-</t>
  </si>
  <si>
    <t>UTILIDAD
-II-</t>
  </si>
  <si>
    <t>Resultado Contable del Ejercicio</t>
  </si>
  <si>
    <t>Resultado Fiscal del Ejercicio</t>
  </si>
  <si>
    <t>RUBRO 4 - DETERMINACIÓN DE LA RENTA NETA Y PÉRDIDA ARRASTRABLE</t>
  </si>
  <si>
    <t>CONTRIBUYENTE
-I-</t>
  </si>
  <si>
    <t>FISCO
-II-</t>
  </si>
  <si>
    <t>Resultado Fiscal del Ejercicio/Utilidad (Proviene del Rubro 3, casilla 94)</t>
  </si>
  <si>
    <t>Resultado Fiscal del Ejercicio/Pérdida (Proviene del Rubro 3, casilla 92)</t>
  </si>
  <si>
    <t>e</t>
  </si>
  <si>
    <t>f</t>
  </si>
  <si>
    <t>g</t>
  </si>
  <si>
    <t>h</t>
  </si>
  <si>
    <t>i</t>
  </si>
  <si>
    <t>RUBRO 5 - DETERMINACIÓN DE LA RENTA NETA PARA QUIENES CUENTEN CON RENTAS ALCANZADAS POR BENEFICIOS ESPECIALES</t>
  </si>
  <si>
    <t>DEDUCCIONES
-I-</t>
  </si>
  <si>
    <t>Renta Neta del Ejercicio (Proviene de la casilla 103 del Rubro 4)</t>
  </si>
  <si>
    <t>Renta Neta alcanzada por beneficios especiales vigentes</t>
  </si>
  <si>
    <t>RUBRO 6 - DETERMINACIÓN DE LA RENTA PRESUNTA PARA CONTRIBUYENTES QUE OPTEN LIQUIDAR EL IMPUESTO CONFORME AL ARTÍCULO 19 DE LA LEY</t>
  </si>
  <si>
    <t>Ingresos gravados obtenidos de actividades de forestación o enajenación de inmuebles urbanos y rurales que formen parte del activo fijo</t>
  </si>
  <si>
    <t>RUBRO 7 - DETERMINACIÓN DEL IMPUESTO Y LIQUIDACIÓN FINAL</t>
  </si>
  <si>
    <t>Impuesto determinado sobre la Renta Neta Imponible y la Renta Neta Presunta (….........% sobre la sumatoria de las casillas 106 y 108)</t>
  </si>
  <si>
    <t>Impuesto determinado aplicable sobre la renta neta alcanzadas por beneficios especiales (.........% sobre el monto de la casilla 104 del Rubro 5)</t>
  </si>
  <si>
    <t>Impuesto determinado por Ajuste de Precio (Art. 4° de la Ley N° 5.061/2013)</t>
  </si>
  <si>
    <t>Impuesto a la Renta pagado en el exterior aplicado al IRE, para evitar la doble imposición</t>
  </si>
  <si>
    <t>Saldo a favor del contribuyente del ejercicio anterior (Proviene de la casilla 115 del presente Rubro de la Declaración Jurada del ejercicio fiscal anterior)</t>
  </si>
  <si>
    <t>j</t>
  </si>
  <si>
    <t>Anticipos ingresados</t>
  </si>
  <si>
    <t>k</t>
  </si>
  <si>
    <t>Multa por presentar la Declaración Jurada con posterioridad al vencimiento</t>
  </si>
  <si>
    <t>l</t>
  </si>
  <si>
    <t>m</t>
  </si>
  <si>
    <t>n</t>
  </si>
  <si>
    <t>RUBRO 8 - DETERMINACIÓN DE ANTICIPOS PARA EL SIGUIENTE EJERCICIO FISCAL</t>
  </si>
  <si>
    <t>Impuesto liquidado del ejercicio (Proviene de la casilla 120 del Rubro 7)</t>
  </si>
  <si>
    <t>Retenciones y Percepciones computables (Proviene de la sumatoria de las casillas 111 y 112)</t>
  </si>
  <si>
    <t>Anticipos a ingresar para el siguiente ejercicio (Diferencia entre las casillas 124 y 125, cuando el monto de la casilla 124 sea mayor)</t>
  </si>
  <si>
    <t>Saldo a favor del contribuyente del ejercicio que se liquida (Proviene de la casilla 115. Consignar hasta el monto de la casilla 126)</t>
  </si>
  <si>
    <t>Cuotas de anticipos a ingresar. (Casilla 126 - casilla 127) x 25%</t>
  </si>
  <si>
    <t>RUBRO 8 - INFORMACIÓN COMPLEMENTARIA</t>
  </si>
  <si>
    <t>RUC o Cédula de Identidad Civil del Contador, sin incluir el dígito verificador</t>
  </si>
  <si>
    <t>RUC del Auditor o de la Empresa Auditora, sin incluir el dígito verificador</t>
  </si>
  <si>
    <t>Cantidad total de personal ocupado en relación de dependencia al cierre del ejercicio</t>
  </si>
  <si>
    <t>Número de la disposición legal que respalda el beneficio fiscal declarado en el Rubro 5, casilla 104</t>
  </si>
  <si>
    <t>Año de la disposición legal que se referencia en la casilla 132.</t>
  </si>
  <si>
    <t>ANEXO</t>
  </si>
  <si>
    <t>PARA CONTRIBUYENTES QUE REALICEN ACTIVIDAD AGROPECUARIA</t>
  </si>
  <si>
    <t>CUADRO I - INVENTARIO DE LA EXISTENCIA DEL GANADO</t>
  </si>
  <si>
    <t>CATEGORÍAS</t>
  </si>
  <si>
    <t>MOVIMIENTOS</t>
  </si>
  <si>
    <t>TERNEROS</t>
  </si>
  <si>
    <t>DESMAMANTES</t>
  </si>
  <si>
    <t>VAQUILLAS</t>
  </si>
  <si>
    <t>VACAS</t>
  </si>
  <si>
    <t>Existencia Anterior</t>
  </si>
  <si>
    <t>Nacimientos</t>
  </si>
  <si>
    <t>Reclasificación Entrada</t>
  </si>
  <si>
    <t>Compra</t>
  </si>
  <si>
    <t>Aparcería y Otros Ingresos</t>
  </si>
  <si>
    <t>Total Entrada</t>
  </si>
  <si>
    <t>Mortandad</t>
  </si>
  <si>
    <t>Reclasificación Salida</t>
  </si>
  <si>
    <t>Consumo</t>
  </si>
  <si>
    <t>Venta</t>
  </si>
  <si>
    <t>Extravío y Otros Egresos</t>
  </si>
  <si>
    <t>Total Salida</t>
  </si>
  <si>
    <t>Existencia Final</t>
  </si>
  <si>
    <t>Valor del Ganado</t>
  </si>
  <si>
    <t>CUADRO II - INVENTARIO DE LA EXISTENCIA DEL GANADO</t>
  </si>
  <si>
    <t>Toros</t>
  </si>
  <si>
    <t>Novillos</t>
  </si>
  <si>
    <t>Hacienda Equina</t>
  </si>
  <si>
    <t>Otros</t>
  </si>
  <si>
    <t>CUADRO III - INFORMACIÓN DE PRODUCTOS AGRÍCOLAS EN EXISTENCIA</t>
  </si>
  <si>
    <t>CANTIDAD/VALOR</t>
  </si>
  <si>
    <t>MAÍZ</t>
  </si>
  <si>
    <t>SOJA</t>
  </si>
  <si>
    <t>TRIGO</t>
  </si>
  <si>
    <t>OTROS</t>
  </si>
  <si>
    <t>EN DEPÓSITO PROPIO</t>
  </si>
  <si>
    <t>Kilogramos</t>
  </si>
  <si>
    <t>Valor total</t>
  </si>
  <si>
    <t>EN DEPÓSITO DE TERCEROS</t>
  </si>
  <si>
    <t xml:space="preserve">IMPORTE                                    - I - </t>
  </si>
  <si>
    <t xml:space="preserve">TOTAL                                            - II - </t>
  </si>
  <si>
    <t xml:space="preserve">IMPORTE                                   - I - </t>
  </si>
  <si>
    <t>Importe Gs</t>
  </si>
  <si>
    <t>Diferencia de Cambio</t>
  </si>
  <si>
    <t>GASTOS CON LIMITE DE DEDUCIBILIDAD</t>
  </si>
  <si>
    <t>PASO 1 CALCULO DEL INGRESO BRUTO Y LA RENTA BRUTA</t>
  </si>
  <si>
    <t>CODIGO</t>
  </si>
  <si>
    <t>CONCEPTO</t>
  </si>
  <si>
    <t>Saldo s/ Balance antes del Impuesto a la Renta</t>
  </si>
  <si>
    <t>Total Ventas</t>
  </si>
  <si>
    <t>Total otros ingresos</t>
  </si>
  <si>
    <t>1% DEL INGRESO BRUTO</t>
  </si>
  <si>
    <t>TOTAL COSTOS</t>
  </si>
  <si>
    <t>1% DE LA RENTA BRUTA</t>
  </si>
  <si>
    <t>PASO 2: DETERMINAR CUALES SON LOS GASTOS CON LIMITE DE DUCIBILIDAD</t>
  </si>
  <si>
    <t>CUENTA</t>
  </si>
  <si>
    <t>Saldo s/ Balance</t>
  </si>
  <si>
    <t>TOTAL EGRESOS</t>
  </si>
  <si>
    <t>PASO 3: DETERMINAR EL LIMITE SEGÚN 1% DEL INGRESO BRUTO</t>
  </si>
  <si>
    <t>Gastos con limites de deducibilidad</t>
  </si>
  <si>
    <t>Total gasto</t>
  </si>
  <si>
    <t>Gasto deducible</t>
  </si>
  <si>
    <t>Total gastos con limites de deducibilidad</t>
  </si>
  <si>
    <t>PASO 4: DETERMINAR EL LIMITE SEGÚN 1% DE LA RENTA BRUTA</t>
  </si>
  <si>
    <t>PASO 5 : RESUMEN LIMITE DE DEDUCIBILIDAD</t>
  </si>
  <si>
    <r>
      <t xml:space="preserve">Menos: </t>
    </r>
    <r>
      <rPr>
        <sz val="8"/>
        <color indexed="63"/>
        <rFont val="Calibri"/>
        <family val="2"/>
        <scheme val="minor"/>
      </rPr>
      <t>Devoluciones, bonificaciones, descuentos otorgados u otros conceptos similares</t>
    </r>
  </si>
  <si>
    <r>
      <t xml:space="preserve">Menos: </t>
    </r>
    <r>
      <rPr>
        <sz val="8"/>
        <color indexed="63"/>
        <rFont val="Calibri"/>
        <family val="2"/>
        <scheme val="minor"/>
      </rPr>
      <t>Ingresos por operaciones de exportación a terceros países realizadas por usuarios de Zonas Francas</t>
    </r>
  </si>
  <si>
    <r>
      <t>Menos:</t>
    </r>
    <r>
      <rPr>
        <sz val="8"/>
        <color indexed="63"/>
        <rFont val="Calibri"/>
        <family val="2"/>
        <scheme val="minor"/>
      </rPr>
      <t xml:space="preserve"> Ingresos por operaciones de exportación a terceros países por el Régimen de Maquila</t>
    </r>
  </si>
  <si>
    <r>
      <t xml:space="preserve">Menos: </t>
    </r>
    <r>
      <rPr>
        <sz val="8"/>
        <color indexed="63"/>
        <rFont val="Calibri"/>
        <family val="2"/>
        <scheme val="minor"/>
      </rPr>
      <t>Ingresos de fuente extranjera no gravados</t>
    </r>
  </si>
  <si>
    <r>
      <t xml:space="preserve">Menos: </t>
    </r>
    <r>
      <rPr>
        <sz val="8"/>
        <color indexed="63"/>
        <rFont val="Calibri"/>
        <family val="2"/>
        <scheme val="minor"/>
      </rPr>
      <t>Ingresos obtenidos en operaciones internacionales alcanzadas por el Régimen Presunto</t>
    </r>
  </si>
  <si>
    <r>
      <t xml:space="preserve">Menos: </t>
    </r>
    <r>
      <rPr>
        <sz val="8"/>
        <color indexed="63"/>
        <rFont val="Calibri"/>
        <family val="2"/>
        <scheme val="minor"/>
      </rPr>
      <t>Ingresos obtenidos de actividades de forestación y enajenación de inmuebles urbanos y rurales alcanzados por el Régimen Presunto</t>
    </r>
  </si>
  <si>
    <r>
      <t xml:space="preserve">Menos: </t>
    </r>
    <r>
      <rPr>
        <sz val="8"/>
        <color indexed="63"/>
        <rFont val="Calibri"/>
        <family val="2"/>
        <scheme val="minor"/>
      </rPr>
      <t>Ingresos obtenidos de actividades de comercialización de productos establecidos en el Régimen Especial</t>
    </r>
  </si>
  <si>
    <r>
      <t xml:space="preserve">Menos: </t>
    </r>
    <r>
      <rPr>
        <sz val="8"/>
        <color indexed="63"/>
        <rFont val="Calibri"/>
        <family val="2"/>
        <scheme val="minor"/>
      </rPr>
      <t>Ingresos no gravados por el IRE, exentos y exonerados</t>
    </r>
  </si>
  <si>
    <r>
      <t xml:space="preserve">B - TOTAL DE INGRESOS NETOS GRAVADOS </t>
    </r>
    <r>
      <rPr>
        <sz val="8"/>
        <color indexed="63"/>
        <rFont val="Calibri"/>
        <family val="2"/>
        <scheme val="minor"/>
      </rPr>
      <t>(Diferencia entre la casilla 78 y el resultado de la sumatoria de las casillas 25 al 31)</t>
    </r>
  </si>
  <si>
    <r>
      <rPr>
        <b/>
        <sz val="8"/>
        <color indexed="63"/>
        <rFont val="Calibri"/>
        <family val="2"/>
        <scheme val="minor"/>
      </rPr>
      <t>Menos:</t>
    </r>
    <r>
      <rPr>
        <sz val="8"/>
        <color indexed="63"/>
        <rFont val="Calibri"/>
        <family val="2"/>
        <scheme val="minor"/>
      </rPr>
      <t xml:space="preserve"> Costos relacionados a los ingresos por operaciones realizadas por usuarios de Zonas Francas</t>
    </r>
  </si>
  <si>
    <r>
      <rPr>
        <b/>
        <sz val="8"/>
        <color indexed="63"/>
        <rFont val="Calibri"/>
        <family val="2"/>
        <scheme val="minor"/>
      </rPr>
      <t>Menos:</t>
    </r>
    <r>
      <rPr>
        <sz val="8"/>
        <color indexed="63"/>
        <rFont val="Calibri"/>
        <family val="2"/>
        <scheme val="minor"/>
      </rPr>
      <t xml:space="preserve"> Costos relacionados a los ingresos por operaciones realizadas en el Régimen de Maquila</t>
    </r>
  </si>
  <si>
    <r>
      <rPr>
        <b/>
        <sz val="8"/>
        <color indexed="63"/>
        <rFont val="Calibri"/>
        <family val="2"/>
        <scheme val="minor"/>
      </rPr>
      <t>Menos:</t>
    </r>
    <r>
      <rPr>
        <sz val="8"/>
        <color indexed="63"/>
        <rFont val="Calibri"/>
        <family val="2"/>
        <scheme val="minor"/>
      </rPr>
      <t xml:space="preserve"> Costos relacionados a ingresos de fuente extranjera no gravados</t>
    </r>
  </si>
  <si>
    <r>
      <rPr>
        <b/>
        <sz val="8"/>
        <color indexed="63"/>
        <rFont val="Calibri"/>
        <family val="2"/>
        <scheme val="minor"/>
      </rPr>
      <t>Menos</t>
    </r>
    <r>
      <rPr>
        <sz val="8"/>
        <color indexed="63"/>
        <rFont val="Calibri"/>
        <family val="2"/>
        <scheme val="minor"/>
      </rPr>
      <t>: Costos relacionados a ingresos gravados obtenidos en operaciones internacionales alcanzadas por el Régimen Presunto</t>
    </r>
  </si>
  <si>
    <r>
      <rPr>
        <b/>
        <sz val="8"/>
        <color indexed="63"/>
        <rFont val="Calibri"/>
        <family val="2"/>
        <scheme val="minor"/>
      </rPr>
      <t>Menos:</t>
    </r>
    <r>
      <rPr>
        <sz val="8"/>
        <color indexed="63"/>
        <rFont val="Calibri"/>
        <family val="2"/>
        <scheme val="minor"/>
      </rPr>
      <t xml:space="preserve"> Costos relacionados a ingresos gravados obtenidos de actividades de forestación o enajenación de inmuebles urbanos y rurales alcanzados por el Régimen Presunto</t>
    </r>
  </si>
  <si>
    <r>
      <rPr>
        <b/>
        <sz val="8"/>
        <color indexed="63"/>
        <rFont val="Calibri"/>
        <family val="2"/>
        <scheme val="minor"/>
      </rPr>
      <t>Menos</t>
    </r>
    <r>
      <rPr>
        <sz val="8"/>
        <color indexed="63"/>
        <rFont val="Calibri"/>
        <family val="2"/>
        <scheme val="minor"/>
      </rPr>
      <t>: Costos relacionados a ingresos gravados obtenidos de actividades de comercialización de productos establecidos en el Régimen Especial</t>
    </r>
  </si>
  <si>
    <r>
      <rPr>
        <b/>
        <sz val="8"/>
        <color indexed="63"/>
        <rFont val="Calibri"/>
        <family val="2"/>
        <scheme val="minor"/>
      </rPr>
      <t>Menos:</t>
    </r>
    <r>
      <rPr>
        <sz val="8"/>
        <color indexed="63"/>
        <rFont val="Calibri"/>
        <family val="2"/>
        <scheme val="minor"/>
      </rPr>
      <t xml:space="preserve"> Costos relacionados a ingresos no gravados por el IRE, exentos y exonerados</t>
    </r>
  </si>
  <si>
    <r>
      <rPr>
        <b/>
        <sz val="8"/>
        <color indexed="63"/>
        <rFont val="Calibri"/>
        <family val="2"/>
        <scheme val="minor"/>
      </rPr>
      <t>Menos:</t>
    </r>
    <r>
      <rPr>
        <sz val="8"/>
        <color indexed="63"/>
        <rFont val="Calibri"/>
        <family val="2"/>
        <scheme val="minor"/>
      </rPr>
      <t xml:space="preserve"> Otros costos no deducibles del IRE</t>
    </r>
  </si>
  <si>
    <r>
      <t xml:space="preserve">D - TOTAL DE COSTOS DEDUCIBLES </t>
    </r>
    <r>
      <rPr>
        <sz val="8"/>
        <color indexed="63"/>
        <rFont val="Calibri"/>
        <family val="2"/>
        <scheme val="minor"/>
      </rPr>
      <t>(Diferencia entre la casilla 80 y el resultado de la sumatoria de las casillas 32 al 39)</t>
    </r>
  </si>
  <si>
    <r>
      <t xml:space="preserve">E- RENTA BRUTA </t>
    </r>
    <r>
      <rPr>
        <sz val="8"/>
        <color indexed="63"/>
        <rFont val="Calibri"/>
        <family val="2"/>
        <scheme val="minor"/>
      </rPr>
      <t>(Diferencia entre las casillas 79 y 81)</t>
    </r>
  </si>
  <si>
    <r>
      <t xml:space="preserve">F- TOTAL DE GASTOS </t>
    </r>
    <r>
      <rPr>
        <sz val="8"/>
        <color indexed="63"/>
        <rFont val="Calibri"/>
        <family val="2"/>
        <scheme val="minor"/>
      </rPr>
      <t>(antes de considerar los gastos señalados en el numeral 23 del Art. 15 de la Ley)</t>
    </r>
  </si>
  <si>
    <r>
      <rPr>
        <b/>
        <sz val="8"/>
        <color indexed="63"/>
        <rFont val="Calibri"/>
        <family val="2"/>
        <scheme val="minor"/>
      </rPr>
      <t>Menos:</t>
    </r>
    <r>
      <rPr>
        <sz val="8"/>
        <color indexed="63"/>
        <rFont val="Calibri"/>
        <family val="2"/>
        <scheme val="minor"/>
      </rPr>
      <t xml:space="preserve"> Gastos relacionados a los ingresos por operaciones realizadas por usuarios de Zonas Francas</t>
    </r>
  </si>
  <si>
    <r>
      <rPr>
        <b/>
        <sz val="8"/>
        <color indexed="63"/>
        <rFont val="Calibri"/>
        <family val="2"/>
        <scheme val="minor"/>
      </rPr>
      <t>Menos:</t>
    </r>
    <r>
      <rPr>
        <sz val="8"/>
        <color indexed="63"/>
        <rFont val="Calibri"/>
        <family val="2"/>
        <scheme val="minor"/>
      </rPr>
      <t xml:space="preserve"> Gastos relacionados a los ingresos por operaciones realizadas en el Régimen de Maquila</t>
    </r>
  </si>
  <si>
    <r>
      <rPr>
        <b/>
        <sz val="8"/>
        <color indexed="63"/>
        <rFont val="Calibri"/>
        <family val="2"/>
        <scheme val="minor"/>
      </rPr>
      <t>Menos</t>
    </r>
    <r>
      <rPr>
        <sz val="8"/>
        <color indexed="63"/>
        <rFont val="Calibri"/>
        <family val="2"/>
        <scheme val="minor"/>
      </rPr>
      <t>: Gastos relacionados a ingresos de fuente extranjera no gravados</t>
    </r>
  </si>
  <si>
    <r>
      <rPr>
        <b/>
        <sz val="8"/>
        <color indexed="63"/>
        <rFont val="Calibri"/>
        <family val="2"/>
        <scheme val="minor"/>
      </rPr>
      <t>Menos</t>
    </r>
    <r>
      <rPr>
        <sz val="8"/>
        <color indexed="63"/>
        <rFont val="Calibri"/>
        <family val="2"/>
        <scheme val="minor"/>
      </rPr>
      <t>: Gastos relacionados a ingresos gravados obtenidos en operaciones internacionales alcanzadas por el Régimen Presunto</t>
    </r>
  </si>
  <si>
    <r>
      <rPr>
        <b/>
        <sz val="8"/>
        <color indexed="63"/>
        <rFont val="Calibri"/>
        <family val="2"/>
        <scheme val="minor"/>
      </rPr>
      <t>Menos:</t>
    </r>
    <r>
      <rPr>
        <sz val="8"/>
        <color indexed="63"/>
        <rFont val="Calibri"/>
        <family val="2"/>
        <scheme val="minor"/>
      </rPr>
      <t xml:space="preserve"> Gastos relacionados a ingresos gravados obtenidos de actividades de forestación o enajenación de inmuebles urbanos y rurales alcanzados por el Régimen Presunto</t>
    </r>
  </si>
  <si>
    <r>
      <rPr>
        <b/>
        <sz val="8"/>
        <color indexed="63"/>
        <rFont val="Calibri"/>
        <family val="2"/>
        <scheme val="minor"/>
      </rPr>
      <t>Menos</t>
    </r>
    <r>
      <rPr>
        <sz val="8"/>
        <color indexed="63"/>
        <rFont val="Calibri"/>
        <family val="2"/>
        <scheme val="minor"/>
      </rPr>
      <t>: Gastos relacionados a ingresos gravados obtenidos de actividades de comercialización de productos establecidos en el Régimen Especial</t>
    </r>
  </si>
  <si>
    <r>
      <rPr>
        <b/>
        <sz val="8"/>
        <color indexed="63"/>
        <rFont val="Calibri"/>
        <family val="2"/>
        <scheme val="minor"/>
      </rPr>
      <t>Menos:</t>
    </r>
    <r>
      <rPr>
        <sz val="8"/>
        <color indexed="63"/>
        <rFont val="Calibri"/>
        <family val="2"/>
        <scheme val="minor"/>
      </rPr>
      <t xml:space="preserve"> Impuesto a la Renta Empresarial</t>
    </r>
  </si>
  <si>
    <r>
      <rPr>
        <b/>
        <sz val="8"/>
        <color indexed="63"/>
        <rFont val="Calibri"/>
        <family val="2"/>
        <scheme val="minor"/>
      </rPr>
      <t>Menos:</t>
    </r>
    <r>
      <rPr>
        <sz val="8"/>
        <color indexed="63"/>
        <rFont val="Calibri"/>
        <family val="2"/>
        <scheme val="minor"/>
      </rPr>
      <t xml:space="preserve"> Gastos relacionados a ingresos no gravados por el IRE, exentos y exonerados</t>
    </r>
  </si>
  <si>
    <r>
      <rPr>
        <b/>
        <sz val="8"/>
        <color indexed="63"/>
        <rFont val="Calibri"/>
        <family val="2"/>
        <scheme val="minor"/>
      </rPr>
      <t>Menos:</t>
    </r>
    <r>
      <rPr>
        <sz val="8"/>
        <color indexed="63"/>
        <rFont val="Calibri"/>
        <family val="2"/>
        <scheme val="minor"/>
      </rPr>
      <t xml:space="preserve"> Otros gastos no deducibles</t>
    </r>
  </si>
  <si>
    <r>
      <t xml:space="preserve">G- TOTAL DE GASTOS DEDUCIBLES </t>
    </r>
    <r>
      <rPr>
        <sz val="8"/>
        <color indexed="63"/>
        <rFont val="Calibri"/>
        <family val="2"/>
        <scheme val="minor"/>
      </rPr>
      <t>(Diferencia entre la casilla 83 y el resultado de la sumatoria de las casillas 66 al 74)</t>
    </r>
  </si>
  <si>
    <r>
      <t xml:space="preserve">H- RENTA NETA ANTES DE LA DEDUCCIÓN DE LOS INTERESES SEÑALADOS EN EL NUMERAL 23 DEL ART. 15 DE LA LEY </t>
    </r>
    <r>
      <rPr>
        <sz val="8"/>
        <color indexed="63"/>
        <rFont val="Calibri"/>
        <family val="2"/>
        <scheme val="minor"/>
      </rPr>
      <t>(Diferencia entre la casilla 82 y 84)</t>
    </r>
  </si>
  <si>
    <r>
      <t xml:space="preserve">I- RENTA NETA DESPUÉS DE LA DEDUCCIÓN DE LOS INTERESES SEÑALADOS EN EL NUMERAL 23 DEL ART. 15 DE LA LEY </t>
    </r>
    <r>
      <rPr>
        <sz val="8"/>
        <color indexed="63"/>
        <rFont val="Calibri"/>
        <family val="2"/>
        <scheme val="minor"/>
      </rPr>
      <t>(Diferencia entre la casilla 85 y 76)</t>
    </r>
  </si>
  <si>
    <r>
      <t>PÉRDIDA DE EJERCICIOS ANTERIORES</t>
    </r>
    <r>
      <rPr>
        <sz val="8"/>
        <color indexed="63"/>
        <rFont val="Calibri"/>
        <family val="2"/>
        <scheme val="minor"/>
      </rPr>
      <t xml:space="preserve"> (El contribuyente deberá tener en cuenta que la pérdida declarada en el presente inciso esté dentro del plazo legal previsto en la Ley)</t>
    </r>
  </si>
  <si>
    <r>
      <t xml:space="preserve">PÉRDIDA TOTAL ACUMULADA </t>
    </r>
    <r>
      <rPr>
        <sz val="8"/>
        <color indexed="63"/>
        <rFont val="Calibri"/>
        <family val="2"/>
        <scheme val="minor"/>
      </rPr>
      <t>(Sumatoria de las casillas 95 y 96)</t>
    </r>
  </si>
  <si>
    <r>
      <rPr>
        <b/>
        <sz val="8"/>
        <color indexed="63"/>
        <rFont val="Calibri"/>
        <family val="2"/>
        <scheme val="minor"/>
      </rPr>
      <t xml:space="preserve"> Menos:</t>
    </r>
    <r>
      <rPr>
        <sz val="8"/>
        <color indexed="63"/>
        <rFont val="Calibri"/>
        <family val="2"/>
        <scheme val="minor"/>
      </rPr>
      <t xml:space="preserve"> Pérdida que al cierre del presente ejercicio quedó por fuera de los 5 (cinco) años</t>
    </r>
  </si>
  <si>
    <r>
      <t xml:space="preserve">SALDO DE PÉRDIDAS COMPENSABLES AL CIERRE DEL PRESENTE EJERCICIO </t>
    </r>
    <r>
      <rPr>
        <sz val="8"/>
        <color indexed="63"/>
        <rFont val="Calibri"/>
        <family val="2"/>
        <scheme val="minor"/>
      </rPr>
      <t>(Diferencia entre las casillas 97 y 98).</t>
    </r>
  </si>
  <si>
    <r>
      <rPr>
        <b/>
        <sz val="8"/>
        <color indexed="63"/>
        <rFont val="Calibri"/>
        <family val="2"/>
        <scheme val="minor"/>
      </rPr>
      <t>Menos:</t>
    </r>
    <r>
      <rPr>
        <sz val="8"/>
        <color indexed="63"/>
        <rFont val="Calibri"/>
        <family val="2"/>
        <scheme val="minor"/>
      </rPr>
      <t xml:space="preserve"> Pérdida compensada en el presente ejercicio fiscal (No podrá exceder el 20 % de la Renta Neta casilla 102)</t>
    </r>
  </si>
  <si>
    <r>
      <rPr>
        <b/>
        <sz val="8"/>
        <color indexed="63"/>
        <rFont val="Calibri"/>
        <family val="2"/>
        <scheme val="minor"/>
      </rPr>
      <t xml:space="preserve">SALDO DE PÉRDIDA AL CIERRE DEL PRESENTE EJERCICIO </t>
    </r>
    <r>
      <rPr>
        <sz val="8"/>
        <color indexed="63"/>
        <rFont val="Calibri"/>
        <family val="2"/>
        <scheme val="minor"/>
      </rPr>
      <t>(Diferencia entre las casillas 99 y 100). Monto a trasladar en la casilla 96 del presente rubro de la Declaración Jurada del siguiente ejercicio fiscal</t>
    </r>
  </si>
  <si>
    <r>
      <t xml:space="preserve">RENTA NETA DEL EJERCICIO </t>
    </r>
    <r>
      <rPr>
        <sz val="8"/>
        <color indexed="63"/>
        <rFont val="Calibri"/>
        <family val="2"/>
        <scheme val="minor"/>
      </rPr>
      <t>(Diferencia entre las casillas 102 y 100, cuando la casilla 102 sea mayor)</t>
    </r>
  </si>
  <si>
    <r>
      <t xml:space="preserve">RENTA NETA IMPONIBLE </t>
    </r>
    <r>
      <rPr>
        <sz val="8"/>
        <color indexed="63"/>
        <rFont val="Calibri"/>
        <family val="2"/>
        <scheme val="minor"/>
      </rPr>
      <t>(Diferencia entre las casillas 105 y 104, cuando la casilla 105 sea mayor)</t>
    </r>
  </si>
  <si>
    <r>
      <rPr>
        <b/>
        <sz val="8"/>
        <color indexed="63"/>
        <rFont val="Calibri"/>
        <family val="2"/>
        <scheme val="minor"/>
      </rPr>
      <t>RENTA NETA PRESUNTA</t>
    </r>
    <r>
      <rPr>
        <sz val="8"/>
        <color indexed="63"/>
        <rFont val="Calibri"/>
        <family val="2"/>
        <scheme val="minor"/>
      </rPr>
      <t xml:space="preserve"> (30% de la casilla 107)</t>
    </r>
  </si>
  <si>
    <r>
      <rPr>
        <b/>
        <sz val="8"/>
        <color indexed="63"/>
        <rFont val="Calibri"/>
        <family val="2"/>
        <scheme val="minor"/>
      </rPr>
      <t>SUBTOTAL</t>
    </r>
    <r>
      <rPr>
        <sz val="8"/>
        <color indexed="63"/>
        <rFont val="Calibri"/>
        <family val="2"/>
        <scheme val="minor"/>
      </rPr>
      <t xml:space="preserve"> (Sumatoria de las casillas 116 y 117)</t>
    </r>
  </si>
  <si>
    <r>
      <rPr>
        <b/>
        <sz val="8"/>
        <color indexed="63"/>
        <rFont val="Calibri"/>
        <family val="2"/>
        <scheme val="minor"/>
      </rPr>
      <t>TOTAL IMPUESTO DETERMINADO</t>
    </r>
    <r>
      <rPr>
        <sz val="8"/>
        <color indexed="63"/>
        <rFont val="Calibri"/>
        <family val="2"/>
        <scheme val="minor"/>
      </rPr>
      <t xml:space="preserve"> (Casillas 118 + 119 - 109)</t>
    </r>
  </si>
  <si>
    <r>
      <t xml:space="preserve">Retenciones computables a favor del Contribuyente                                                                                                                                                                    </t>
    </r>
    <r>
      <rPr>
        <i/>
        <u/>
        <sz val="8"/>
        <color indexed="63"/>
        <rFont val="Calibri"/>
        <family val="2"/>
        <scheme val="minor"/>
      </rPr>
      <t>Ver Retenciones recibidas</t>
    </r>
  </si>
  <si>
    <r>
      <t xml:space="preserve">Percepciones computables a favor del Contribuyente                                                                                                                                                                    </t>
    </r>
    <r>
      <rPr>
        <i/>
        <u/>
        <sz val="8"/>
        <color indexed="63"/>
        <rFont val="Calibri"/>
        <family val="2"/>
        <scheme val="minor"/>
      </rPr>
      <t>Ver Percepciones recibidas</t>
    </r>
  </si>
  <si>
    <r>
      <t xml:space="preserve">SUBTOTAL </t>
    </r>
    <r>
      <rPr>
        <sz val="8"/>
        <color indexed="63"/>
        <rFont val="Calibri"/>
        <family val="2"/>
        <scheme val="minor"/>
      </rPr>
      <t>(Columna I: Sumatoria de las casillas 110 al 113); (Columna II: Sumatoria de las casillas 120 y 121)</t>
    </r>
  </si>
  <si>
    <r>
      <rPr>
        <b/>
        <sz val="8"/>
        <color indexed="63"/>
        <rFont val="Calibri"/>
        <family val="2"/>
        <scheme val="minor"/>
      </rPr>
      <t xml:space="preserve">SALDO A FAVOR DEL CONTRIBUYENTE </t>
    </r>
    <r>
      <rPr>
        <sz val="8"/>
        <color indexed="63"/>
        <rFont val="Calibri"/>
        <family val="2"/>
        <scheme val="minor"/>
      </rPr>
      <t>(Monto a trasladar al siguiente ejercicio fiscal en la casilla 110 del presente Rubro). Diferencia entre las casillas 114 y 122, cuando la casilla 114 sea mayor</t>
    </r>
  </si>
  <si>
    <r>
      <t xml:space="preserve">SALDO A INGRESAR A FAVOR DEL FISCO </t>
    </r>
    <r>
      <rPr>
        <sz val="8"/>
        <color indexed="63"/>
        <rFont val="Calibri"/>
        <family val="2"/>
        <scheme val="minor"/>
      </rPr>
      <t>(Diferencia entre las casillas 122 y 114, cuando la casilla 122 sea mayor)</t>
    </r>
  </si>
  <si>
    <r>
      <rPr>
        <b/>
        <sz val="10"/>
        <color theme="1"/>
        <rFont val="Calibri"/>
        <family val="2"/>
        <scheme val="minor"/>
      </rPr>
      <t>Estimado Contribuyente:</t>
    </r>
    <r>
      <rPr>
        <sz val="10"/>
        <color theme="1"/>
        <rFont val="Calibri"/>
        <family val="2"/>
        <scheme val="minor"/>
      </rPr>
      <t xml:space="preserve"> Le recordamos que los pagos que efectúe emergentes de esta declaración, serán imputados en su cuenta corriente conforme a lo señalado en la Ley N° 125/1991, Art. 162</t>
    </r>
  </si>
  <si>
    <t>CASILLA 82 DEL FORM</t>
  </si>
  <si>
    <t>GEXTERIOR</t>
  </si>
  <si>
    <t>(*)</t>
  </si>
  <si>
    <t>Planilla Formulada por C.P. Viviana Sanabria Cel 0994 966 558</t>
  </si>
  <si>
    <t xml:space="preserve">Ventas según comprobantes emitidos. </t>
  </si>
  <si>
    <t>Arrendamiento de Inmueble rural, importe devengado en el ejercicio según contrato, totalmente facturado</t>
  </si>
  <si>
    <t xml:space="preserve">La diferencia de cambio proviene de actualización de cuentas a cobrar en moneda extranjera. Está cuantificada según el tipo de cambio fiscal correspondiente. Corresponde a cuentas a cobrar en moneda extranjera, relacionada con todo tipo de ventas. No contamos con información que nos permita calcular monto correspondiente a cada tipo de venta </t>
  </si>
  <si>
    <r>
      <t xml:space="preserve">El costo de ventas de productos agrícolas incluye </t>
    </r>
    <r>
      <rPr>
        <b/>
        <sz val="11"/>
        <color rgb="FFFF0000"/>
        <rFont val="Calibri"/>
        <family val="2"/>
        <scheme val="minor"/>
      </rPr>
      <t>33.000.0000</t>
    </r>
    <r>
      <rPr>
        <sz val="11"/>
        <color theme="1"/>
        <rFont val="Calibri"/>
        <family val="2"/>
        <scheme val="minor"/>
      </rPr>
      <t xml:space="preserve"> G. correspondiente a la valuación de activo biológico.</t>
    </r>
  </si>
  <si>
    <t>El personal superior es el Presidente de la compañía, quien es contribuyente de IRP según documentación proporcionada</t>
  </si>
  <si>
    <t>Se han efectuado aportes al sistema de seguirdad social por la totalidad de las partidas remuneratorias</t>
  </si>
  <si>
    <t>Honorarios profesiionales - Composición</t>
  </si>
  <si>
    <t xml:space="preserve">Honorarios contador </t>
  </si>
  <si>
    <t>Honorarios Ingeniero forestal</t>
  </si>
  <si>
    <t>Honorarios asesor en cultivo agrícola</t>
  </si>
  <si>
    <t>Los tres profesionales son contribuyentes de IRP</t>
  </si>
  <si>
    <t>Depreciaciones ejercicio</t>
  </si>
  <si>
    <t>Corresponde a depreciación de activo fijo</t>
  </si>
  <si>
    <t>Bienes con documentación fiscal de compra</t>
  </si>
  <si>
    <t>Se deprecia y revalúa desde el año siguiente de adquisición de los bienes</t>
  </si>
  <si>
    <t>Se utilizan en todos los casos los años de vida util establecidos por las disposiciones tributarias</t>
  </si>
  <si>
    <t>Intereses pagados a entidad bancaria por préstamo obtenido para capital operativo del negocio en su conjunto documentados en factura emitida por la entidad</t>
  </si>
  <si>
    <t>Cuentas con dos años de atraso a partir de la emisión de la factura de venta según detalle:</t>
  </si>
  <si>
    <t>Factura a crédito por venta de productos agrícolas</t>
  </si>
  <si>
    <t xml:space="preserve">Factura a crédito por venta de productos forestales </t>
  </si>
  <si>
    <t>Viáticos y movilidad</t>
  </si>
  <si>
    <t>Por viajes de personal de la empresa al interior para monitoreo de todas las actividades en general</t>
  </si>
  <si>
    <t>Documentados en facturas</t>
  </si>
  <si>
    <t>Sin documentación fiscal</t>
  </si>
  <si>
    <t>mantenimiento y reparación de rodado que se utiliza para todas las actividades de la Sociedad documentados con comprobante fiscal</t>
  </si>
  <si>
    <t>igual comentario que el punto 12</t>
  </si>
  <si>
    <t>Nº</t>
  </si>
  <si>
    <t>Detalle de Ingresos</t>
  </si>
  <si>
    <t>Importe</t>
  </si>
  <si>
    <t>Venta de Productos Agrícolas</t>
  </si>
  <si>
    <t>Venta de rollos de Madera (explotación forestal)</t>
  </si>
  <si>
    <t>Arrendamiento de Inmuebles Rurales</t>
  </si>
  <si>
    <t>Valuación activos biológicos destinados a la venta</t>
  </si>
  <si>
    <t>Egresos</t>
  </si>
  <si>
    <t>Costo de Explotación forestal</t>
  </si>
  <si>
    <t>Remuneraciones y cargas sociales</t>
  </si>
  <si>
    <t>Agua, Luz y Teléfono</t>
  </si>
  <si>
    <t>Depreciaciones del Ejercicio</t>
  </si>
  <si>
    <t>Intereses Pagados</t>
  </si>
  <si>
    <t>Viáticos y Movilidad</t>
  </si>
  <si>
    <t>Mantenimiento y Reparación de Rodados</t>
  </si>
  <si>
    <t>Combustibles y Lubricantes</t>
  </si>
  <si>
    <t>Resultado del Ejercicio</t>
  </si>
  <si>
    <t>DETERMINACIÓN DEL IRE GENERAL</t>
  </si>
  <si>
    <t>INGRESOS OPERATIVOS Y NO OPERATIVOS</t>
  </si>
  <si>
    <t>MENOS COSTOS</t>
  </si>
  <si>
    <t>ES IGUAL A RENTA BRUTA</t>
  </si>
  <si>
    <t>MENOS: GASTOS DEDUCIBLES Y NO DEDUCIBLES</t>
  </si>
  <si>
    <t xml:space="preserve">ES IGUAL A UTILIDAD OPERATIVA </t>
  </si>
  <si>
    <t>RENTA NETA DEL EJERCICIO O UTILIDAD FISCAL</t>
  </si>
  <si>
    <t>TASA DEL IMPUESTO </t>
  </si>
  <si>
    <r>
      <t>DETERMINACIÓN DE LA</t>
    </r>
    <r>
      <rPr>
        <b/>
        <sz val="12"/>
        <color indexed="30"/>
        <rFont val="Century Gothic"/>
        <family val="2"/>
      </rPr>
      <t xml:space="preserve"> </t>
    </r>
    <r>
      <rPr>
        <b/>
        <sz val="12"/>
        <color indexed="40"/>
        <rFont val="Century Gothic"/>
        <family val="2"/>
      </rPr>
      <t>RESERVA LEGAL</t>
    </r>
    <r>
      <rPr>
        <b/>
        <sz val="12"/>
        <color indexed="9"/>
        <rFont val="Century Gothic"/>
        <family val="2"/>
      </rPr>
      <t xml:space="preserve"> PARA SOCIEDADES COMERCIALES </t>
    </r>
  </si>
  <si>
    <t>UTILIDAD OPERATIVA</t>
  </si>
  <si>
    <t>Menos: IMPUESTO A LA RENTA </t>
  </si>
  <si>
    <t>BASE PARA LA RESERVA LEGAL</t>
  </si>
  <si>
    <t>TASA DE LA RESERVA LEGAL </t>
  </si>
  <si>
    <t>RESERVA LEGAL</t>
  </si>
  <si>
    <r>
      <t xml:space="preserve">CÁLCULO DE LA </t>
    </r>
    <r>
      <rPr>
        <b/>
        <sz val="12"/>
        <color indexed="40"/>
        <rFont val="Century Gothic"/>
        <family val="2"/>
      </rPr>
      <t>UTILIDAD A SER DUSTRUBUIDA</t>
    </r>
  </si>
  <si>
    <t>Reserva Legal del ejercicio</t>
  </si>
  <si>
    <t>Impuesto a la Renta Empresarial del ejercicio</t>
  </si>
  <si>
    <t>Total Costos</t>
  </si>
  <si>
    <t xml:space="preserve">Asiento Impuesto a la Renta </t>
  </si>
  <si>
    <t>Impuesto a la renta del ejercicio</t>
  </si>
  <si>
    <t xml:space="preserve">Impuesto a la renta a pagar </t>
  </si>
  <si>
    <t>Asiento Reserva Legal</t>
  </si>
  <si>
    <t>Reserva Legal del Ejercicio</t>
  </si>
  <si>
    <t xml:space="preserve">Reserva Legal  </t>
  </si>
  <si>
    <t>a Utilidades a Distribuir</t>
  </si>
  <si>
    <t>a IDU a pagar</t>
  </si>
  <si>
    <t>Asiento Por distribución</t>
  </si>
  <si>
    <t>Resultado AIR</t>
  </si>
  <si>
    <t>Resultado DIR</t>
  </si>
  <si>
    <t>Asiento Distribución Resultado del ejercicio</t>
  </si>
  <si>
    <t>Calculo Utilidad por Valuación</t>
  </si>
  <si>
    <t>Ganancia Valuacion Act. Biologico</t>
  </si>
  <si>
    <t>Costo de Ventas GND</t>
  </si>
  <si>
    <t>Resultado por Valuacion</t>
  </si>
  <si>
    <t>MAS: GASTOS NO DEDUCIBLES "limite - GND"</t>
  </si>
  <si>
    <t>MAS: COSTOS POR VALUACIÓN</t>
  </si>
  <si>
    <t>MENOS: "INGRESOS EXENTOS" RENTA EXENTA</t>
  </si>
  <si>
    <r>
      <t>IMPUESTO A LA RENTA</t>
    </r>
    <r>
      <rPr>
        <sz val="12"/>
        <rFont val="Times New Roman"/>
        <family val="1"/>
      </rPr>
      <t> </t>
    </r>
  </si>
  <si>
    <t>36 meses</t>
  </si>
  <si>
    <t>1 % del Ingreso Bruto</t>
  </si>
  <si>
    <t>MAS: COSTOS actividad forestal Regimen Presunto</t>
  </si>
  <si>
    <t>MENOS: "INGRESOS  actividad forestal Regimen Presunto</t>
  </si>
  <si>
    <t>MENOS: "INGRESOS POR VALUACIÓN" temporalmente exonerados</t>
  </si>
  <si>
    <t>MAS: GASTOS actividad forestal Regimen Presunto</t>
  </si>
  <si>
    <t>Resultado del ejercicio</t>
  </si>
  <si>
    <t>Resultado del ejercicio Financiero</t>
  </si>
  <si>
    <t>Resultado del ejercicio por valuación AB</t>
  </si>
  <si>
    <t>Utilidad por valuación "no está disponible"</t>
  </si>
  <si>
    <t>DETALLE GND</t>
  </si>
  <si>
    <t>total gnd</t>
  </si>
  <si>
    <t>Fecha</t>
  </si>
  <si>
    <t>a Reservas del ejercicio "por valuación del AB"</t>
  </si>
  <si>
    <t xml:space="preserve">Total Costos  </t>
  </si>
  <si>
    <t>(-) Costo por Valuación de activos Biológicos</t>
  </si>
  <si>
    <t xml:space="preserve">GASTOS  </t>
  </si>
  <si>
    <t>Gastos</t>
  </si>
  <si>
    <t xml:space="preserve">DETALLE DE GASTOS NO DEDUCIBLES </t>
  </si>
  <si>
    <t>Ingresos por valuación</t>
  </si>
  <si>
    <t>Total Gastos</t>
  </si>
  <si>
    <t>Total Costos + Gastos</t>
  </si>
  <si>
    <t>temporalmente exonerado</t>
  </si>
  <si>
    <t>Costo de Venta Productos Agrícolas - CD</t>
  </si>
  <si>
    <t>Costo de Venta Productos Agrícolas - GND</t>
  </si>
  <si>
    <t>Disponible para distribuir</t>
  </si>
  <si>
    <t>UTILIDAD Disponible</t>
  </si>
  <si>
    <t>Costo Inmueble Rural</t>
  </si>
  <si>
    <t>Venta de Inmueble Rural "activo"</t>
  </si>
  <si>
    <t>Remuneración Personal Superior "socio, accionista"</t>
  </si>
  <si>
    <t>Honorarios Profesionales - IRP</t>
  </si>
  <si>
    <t>Cuentas Incobrables - 36 meses, quiebra, ICV, decl quiebra</t>
  </si>
  <si>
    <r>
      <t xml:space="preserve">Cuentas Incobrables - </t>
    </r>
    <r>
      <rPr>
        <b/>
        <sz val="11"/>
        <color rgb="FFFF0000"/>
        <rFont val="Calibri"/>
        <family val="2"/>
        <scheme val="minor"/>
      </rPr>
      <t>36 meses</t>
    </r>
    <r>
      <rPr>
        <sz val="11"/>
        <color theme="1"/>
        <rFont val="Calibri"/>
        <family val="2"/>
        <scheme val="minor"/>
      </rPr>
      <t>, quiebra, ICV, decl quiebra</t>
    </r>
  </si>
  <si>
    <t>Total ingresos</t>
  </si>
  <si>
    <t>UTILIDAD SEGÚN BALANCE DIR</t>
  </si>
  <si>
    <t>Rubro 2 - casilla 87</t>
  </si>
  <si>
    <t>Gastos no deducibles por límite</t>
  </si>
  <si>
    <t>fecha de asamblea</t>
  </si>
  <si>
    <t>Establecimiento ABC S.A.</t>
  </si>
  <si>
    <t>Costo de Venta Productos Agrícolas - CND</t>
  </si>
  <si>
    <t>GD</t>
  </si>
  <si>
    <t>Resultado contable AIR</t>
  </si>
  <si>
    <t>19 Ley 6380</t>
  </si>
  <si>
    <t>ingreso gravado</t>
  </si>
  <si>
    <t>LIMITE 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</si>
</sst>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_ ;_ * \-#,##0_ ;_ * &quot;-&quot;_ ;_ @_ "/>
    <numFmt numFmtId="165" formatCode="_(* #,##0.00_);_(* \(#,##0.00\);_(* &quot;-&quot;??_);_(@_)"/>
    <numFmt numFmtId="166" formatCode="#,##0_ ;[Red]\-#,##0\ "/>
    <numFmt numFmtId="167" formatCode="_ [$€-2]* #,##0.00_ ;_ [$€-2]* \-#,##0.00_ ;_ [$€-2]* &quot;-&quot;??_ "/>
    <numFmt numFmtId="168" formatCode="_-* #,##0\ _€_-;\-* #,##0\ _€_-;_-* &quot;-&quot;\ _€_-;_-@_-"/>
    <numFmt numFmtId="169" formatCode="_ * #,##0_ ;_ * \-#,##0_ ;_ * &quot;-&quot;??_ ;_ @_ "/>
    <numFmt numFmtId="170" formatCode="0;[Red]0"/>
    <numFmt numFmtId="171" formatCode="_-* #,##0\ _P_t_s_-;\-* #,##0\ _P_t_s_-;_-* &quot;-&quot;\ _P_t_s_-;_-@_-"/>
    <numFmt numFmtId="172" formatCode="_(* #,##0_);_(* \(#,##0\);_(* &quot;-&quot;??_);_(@_)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6"/>
      <color indexed="63"/>
      <name val="Arial"/>
      <family val="2"/>
    </font>
    <font>
      <sz val="8"/>
      <color indexed="63"/>
      <name val="Arial"/>
      <family val="2"/>
    </font>
    <font>
      <sz val="10"/>
      <name val="Arial"/>
      <family val="2"/>
    </font>
    <font>
      <u/>
      <sz val="11"/>
      <color theme="0"/>
      <name val="Calibri"/>
      <family val="2"/>
      <scheme val="minor"/>
    </font>
    <font>
      <b/>
      <sz val="8"/>
      <color indexed="63"/>
      <name val="Arial"/>
      <family val="2"/>
    </font>
    <font>
      <sz val="10"/>
      <color indexed="63"/>
      <name val="Times New Roman"/>
      <family val="1"/>
    </font>
    <font>
      <sz val="11"/>
      <color indexed="8"/>
      <name val="Calibri"/>
      <family val="2"/>
    </font>
    <font>
      <b/>
      <sz val="11"/>
      <color indexed="63"/>
      <name val="Calibri"/>
      <family val="2"/>
      <scheme val="minor"/>
    </font>
    <font>
      <b/>
      <sz val="10"/>
      <color indexed="63"/>
      <name val="Times New Roman"/>
      <family val="1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u/>
      <sz val="1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theme="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4"/>
      <name val="Calibri Light"/>
      <family val="2"/>
      <scheme val="major"/>
    </font>
    <font>
      <sz val="10"/>
      <name val="Calibri Light"/>
      <family val="2"/>
      <scheme val="major"/>
    </font>
    <font>
      <b/>
      <sz val="14"/>
      <name val="Arial"/>
      <family val="2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b/>
      <sz val="14"/>
      <color rgb="FFFF0000"/>
      <name val="Calibri Light"/>
      <family val="2"/>
      <scheme val="major"/>
    </font>
    <font>
      <b/>
      <sz val="14"/>
      <color rgb="FFFF0000"/>
      <name val="Calibri"/>
      <family val="2"/>
      <scheme val="minor"/>
    </font>
    <font>
      <sz val="6"/>
      <color indexed="63"/>
      <name val="Calibri"/>
      <family val="2"/>
      <scheme val="minor"/>
    </font>
    <font>
      <sz val="18"/>
      <color indexed="63"/>
      <name val="Calibri"/>
      <family val="2"/>
      <scheme val="minor"/>
    </font>
    <font>
      <sz val="8"/>
      <color indexed="63"/>
      <name val="Calibri"/>
      <family val="2"/>
      <scheme val="minor"/>
    </font>
    <font>
      <b/>
      <sz val="24"/>
      <color indexed="63"/>
      <name val="Calibri"/>
      <family val="2"/>
      <scheme val="minor"/>
    </font>
    <font>
      <b/>
      <sz val="9"/>
      <color indexed="63"/>
      <name val="Calibri"/>
      <family val="2"/>
      <scheme val="minor"/>
    </font>
    <font>
      <b/>
      <sz val="8"/>
      <color indexed="63"/>
      <name val="Calibri"/>
      <family val="2"/>
      <scheme val="minor"/>
    </font>
    <font>
      <sz val="10"/>
      <name val="Calibri"/>
      <family val="2"/>
      <scheme val="minor"/>
    </font>
    <font>
      <sz val="10"/>
      <color indexed="63"/>
      <name val="Calibri"/>
      <family val="2"/>
      <scheme val="minor"/>
    </font>
    <font>
      <b/>
      <i/>
      <sz val="10"/>
      <color indexed="62"/>
      <name val="Calibri"/>
      <family val="2"/>
      <scheme val="minor"/>
    </font>
    <font>
      <i/>
      <u/>
      <sz val="8"/>
      <color indexed="6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onstantia"/>
      <family val="1"/>
    </font>
    <font>
      <b/>
      <sz val="11"/>
      <color indexed="8"/>
      <name val="Calibri"/>
      <family val="2"/>
    </font>
    <font>
      <b/>
      <sz val="12"/>
      <color indexed="30"/>
      <name val="Century Gothic"/>
      <family val="2"/>
    </font>
    <font>
      <b/>
      <sz val="12"/>
      <color indexed="40"/>
      <name val="Century Gothic"/>
      <family val="2"/>
    </font>
    <font>
      <b/>
      <sz val="12"/>
      <color indexed="9"/>
      <name val="Century Gothic"/>
      <family val="2"/>
    </font>
    <font>
      <sz val="8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0"/>
      <name val="Calibri"/>
      <family val="2"/>
    </font>
    <font>
      <sz val="11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9" tint="-0.249977111117893"/>
      </left>
      <right/>
      <top/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/>
      <top style="thin">
        <color indexed="17"/>
      </top>
      <bottom/>
      <diagonal/>
    </border>
    <border>
      <left style="thin">
        <color theme="9" tint="-0.249977111117893"/>
      </left>
      <right style="thin">
        <color indexed="17"/>
      </right>
      <top style="thin">
        <color indexed="17"/>
      </top>
      <bottom style="thin">
        <color theme="9" tint="-0.249977111117893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theme="9" tint="-0.249977111117893"/>
      </bottom>
      <diagonal/>
    </border>
    <border>
      <left style="thin">
        <color indexed="17"/>
      </left>
      <right style="thin">
        <color theme="9" tint="-0.249977111117893"/>
      </right>
      <top style="thin">
        <color indexed="17"/>
      </top>
      <bottom style="thin">
        <color theme="9" tint="-0.249977111117893"/>
      </bottom>
      <diagonal/>
    </border>
    <border>
      <left/>
      <right style="thin">
        <color indexed="17"/>
      </right>
      <top style="thin">
        <color indexed="17"/>
      </top>
      <bottom style="thin">
        <color theme="9" tint="-0.249977111117893"/>
      </bottom>
      <diagonal/>
    </border>
    <border>
      <left style="thin">
        <color indexed="17"/>
      </left>
      <right/>
      <top/>
      <bottom/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indexed="17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17"/>
      </right>
      <top style="thin">
        <color theme="9" tint="-0.249977111117893"/>
      </top>
      <bottom/>
      <diagonal/>
    </border>
    <border>
      <left style="thin">
        <color indexed="17"/>
      </left>
      <right style="thin">
        <color indexed="17"/>
      </right>
      <top style="thin">
        <color theme="9" tint="-0.249977111117893"/>
      </top>
      <bottom/>
      <diagonal/>
    </border>
    <border>
      <left style="thin">
        <color indexed="17"/>
      </left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indexed="17"/>
      </right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indexed="17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indexed="17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17"/>
      </left>
      <right style="thin">
        <color indexed="17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indexed="17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indexed="17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indexed="17"/>
      </bottom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indexed="17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indexed="17"/>
      </top>
      <bottom style="thin">
        <color indexed="17"/>
      </bottom>
      <diagonal/>
    </border>
    <border>
      <left/>
      <right style="thin">
        <color theme="9" tint="-0.249977111117893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/>
      <top/>
      <bottom style="thin">
        <color indexed="17"/>
      </bottom>
      <diagonal/>
    </border>
    <border>
      <left/>
      <right/>
      <top/>
      <bottom style="thin">
        <color indexed="17"/>
      </bottom>
      <diagonal/>
    </border>
    <border>
      <left/>
      <right style="thin">
        <color theme="9" tint="-0.249977111117893"/>
      </right>
      <top/>
      <bottom style="thin">
        <color indexed="17"/>
      </bottom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167" fontId="1" fillId="0" borderId="0"/>
    <xf numFmtId="167" fontId="8" fillId="0" borderId="0" applyNumberFormat="0" applyFill="0" applyBorder="0" applyAlignment="0" applyProtection="0"/>
    <xf numFmtId="167" fontId="8" fillId="0" borderId="0"/>
    <xf numFmtId="168" fontId="12" fillId="0" borderId="0" applyFont="0" applyFill="0" applyBorder="0" applyAlignment="0" applyProtection="0"/>
  </cellStyleXfs>
  <cellXfs count="582">
    <xf numFmtId="0" fontId="0" fillId="0" borderId="0" xfId="0"/>
    <xf numFmtId="3" fontId="7" fillId="2" borderId="48" xfId="4" applyNumberFormat="1" applyFont="1" applyFill="1" applyBorder="1" applyAlignment="1" applyProtection="1">
      <alignment horizontal="center" vertical="center" wrapText="1"/>
      <protection locked="0"/>
    </xf>
    <xf numFmtId="167" fontId="1" fillId="0" borderId="0" xfId="4"/>
    <xf numFmtId="167" fontId="1" fillId="4" borderId="0" xfId="4" applyFill="1"/>
    <xf numFmtId="167" fontId="2" fillId="0" borderId="0" xfId="4" applyFont="1"/>
    <xf numFmtId="167" fontId="2" fillId="4" borderId="0" xfId="4" applyFont="1" applyFill="1"/>
    <xf numFmtId="167" fontId="1" fillId="6" borderId="0" xfId="4" applyFill="1"/>
    <xf numFmtId="167" fontId="6" fillId="4" borderId="0" xfId="4" applyFont="1" applyFill="1" applyAlignment="1">
      <alignment horizontal="left" wrapText="1"/>
    </xf>
    <xf numFmtId="167" fontId="6" fillId="4" borderId="0" xfId="4" applyFont="1" applyFill="1" applyAlignment="1">
      <alignment wrapText="1"/>
    </xf>
    <xf numFmtId="167" fontId="6" fillId="4" borderId="0" xfId="4" applyFont="1" applyFill="1" applyAlignment="1">
      <alignment horizontal="right" wrapText="1"/>
    </xf>
    <xf numFmtId="167" fontId="6" fillId="4" borderId="0" xfId="4" applyFont="1" applyFill="1" applyAlignment="1">
      <alignment horizontal="left" vertical="top" wrapText="1"/>
    </xf>
    <xf numFmtId="167" fontId="6" fillId="4" borderId="0" xfId="4" applyFont="1" applyFill="1" applyAlignment="1">
      <alignment horizontal="right" vertical="top" wrapText="1"/>
    </xf>
    <xf numFmtId="167" fontId="7" fillId="5" borderId="48" xfId="4" applyFont="1" applyFill="1" applyBorder="1" applyAlignment="1">
      <alignment horizontal="center" vertical="center" wrapText="1"/>
    </xf>
    <xf numFmtId="3" fontId="7" fillId="5" borderId="48" xfId="4" applyNumberFormat="1" applyFont="1" applyFill="1" applyBorder="1" applyAlignment="1">
      <alignment horizontal="center" vertical="center" wrapText="1"/>
    </xf>
    <xf numFmtId="3" fontId="6" fillId="4" borderId="0" xfId="4" applyNumberFormat="1" applyFont="1" applyFill="1" applyAlignment="1">
      <alignment wrapText="1"/>
    </xf>
    <xf numFmtId="167" fontId="6" fillId="0" borderId="0" xfId="4" applyFont="1" applyAlignment="1">
      <alignment horizontal="left" wrapText="1"/>
    </xf>
    <xf numFmtId="167" fontId="6" fillId="0" borderId="0" xfId="4" applyFont="1" applyAlignment="1">
      <alignment wrapText="1"/>
    </xf>
    <xf numFmtId="167" fontId="6" fillId="0" borderId="0" xfId="4" applyFont="1" applyAlignment="1">
      <alignment horizontal="right" wrapText="1"/>
    </xf>
    <xf numFmtId="167" fontId="13" fillId="6" borderId="48" xfId="4" applyFont="1" applyFill="1" applyBorder="1" applyAlignment="1">
      <alignment horizontal="center" vertical="center" wrapText="1"/>
    </xf>
    <xf numFmtId="167" fontId="7" fillId="5" borderId="48" xfId="4" applyFont="1" applyFill="1" applyBorder="1" applyAlignment="1">
      <alignment horizontal="center" wrapText="1"/>
    </xf>
    <xf numFmtId="167" fontId="6" fillId="5" borderId="0" xfId="4" applyFont="1" applyFill="1" applyAlignment="1">
      <alignment horizontal="left" wrapText="1"/>
    </xf>
    <xf numFmtId="0" fontId="0" fillId="0" borderId="0" xfId="0" applyAlignment="1">
      <alignment horizontal="right" vertical="top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right" vertical="top"/>
    </xf>
    <xf numFmtId="0" fontId="16" fillId="0" borderId="2" xfId="0" applyFont="1" applyBorder="1" applyAlignment="1">
      <alignment horizontal="left" wrapText="1"/>
    </xf>
    <xf numFmtId="0" fontId="16" fillId="0" borderId="2" xfId="0" applyFont="1" applyBorder="1" applyAlignment="1">
      <alignment horizontal="center" wrapText="1"/>
    </xf>
    <xf numFmtId="3" fontId="16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justify" vertical="center" wrapText="1"/>
    </xf>
    <xf numFmtId="0" fontId="16" fillId="0" borderId="3" xfId="0" applyFont="1" applyBorder="1" applyAlignment="1">
      <alignment horizontal="center" vertical="center" wrapText="1"/>
    </xf>
    <xf numFmtId="0" fontId="2" fillId="9" borderId="3" xfId="0" applyFont="1" applyFill="1" applyBorder="1" applyAlignment="1">
      <alignment vertical="center"/>
    </xf>
    <xf numFmtId="0" fontId="2" fillId="9" borderId="3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wrapText="1"/>
    </xf>
    <xf numFmtId="0" fontId="2" fillId="9" borderId="3" xfId="0" applyFont="1" applyFill="1" applyBorder="1"/>
    <xf numFmtId="164" fontId="2" fillId="9" borderId="3" xfId="2" applyFont="1" applyFill="1" applyBorder="1"/>
    <xf numFmtId="0" fontId="8" fillId="0" borderId="0" xfId="0" applyFont="1"/>
    <xf numFmtId="169" fontId="0" fillId="0" borderId="0" xfId="0" applyNumberFormat="1"/>
    <xf numFmtId="169" fontId="8" fillId="0" borderId="0" xfId="1" applyNumberFormat="1" applyFont="1" applyFill="1"/>
    <xf numFmtId="0" fontId="8" fillId="0" borderId="3" xfId="0" applyFont="1" applyBorder="1"/>
    <xf numFmtId="0" fontId="21" fillId="0" borderId="3" xfId="0" applyFont="1" applyBorder="1"/>
    <xf numFmtId="0" fontId="19" fillId="0" borderId="0" xfId="0" applyFont="1"/>
    <xf numFmtId="169" fontId="19" fillId="0" borderId="0" xfId="1" applyNumberFormat="1" applyFont="1" applyFill="1"/>
    <xf numFmtId="0" fontId="22" fillId="12" borderId="52" xfId="0" applyFont="1" applyFill="1" applyBorder="1" applyAlignment="1">
      <alignment horizontal="center" vertical="center"/>
    </xf>
    <xf numFmtId="37" fontId="22" fillId="12" borderId="52" xfId="0" applyNumberFormat="1" applyFont="1" applyFill="1" applyBorder="1" applyAlignment="1">
      <alignment horizontal="center" vertical="center" wrapText="1"/>
    </xf>
    <xf numFmtId="170" fontId="19" fillId="0" borderId="3" xfId="0" applyNumberFormat="1" applyFont="1" applyBorder="1" applyAlignment="1">
      <alignment horizontal="left"/>
    </xf>
    <xf numFmtId="0" fontId="22" fillId="0" borderId="3" xfId="0" applyFont="1" applyBorder="1"/>
    <xf numFmtId="164" fontId="22" fillId="0" borderId="3" xfId="2" applyFont="1" applyFill="1" applyBorder="1"/>
    <xf numFmtId="0" fontId="0" fillId="0" borderId="3" xfId="0" applyBorder="1"/>
    <xf numFmtId="169" fontId="8" fillId="0" borderId="3" xfId="1" applyNumberFormat="1" applyFont="1" applyBorder="1"/>
    <xf numFmtId="0" fontId="22" fillId="12" borderId="3" xfId="0" applyFont="1" applyFill="1" applyBorder="1"/>
    <xf numFmtId="164" fontId="22" fillId="12" borderId="3" xfId="2" applyFont="1" applyFill="1" applyBorder="1"/>
    <xf numFmtId="0" fontId="8" fillId="0" borderId="3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164" fontId="21" fillId="0" borderId="3" xfId="2" applyFont="1" applyBorder="1"/>
    <xf numFmtId="164" fontId="8" fillId="10" borderId="0" xfId="2" applyFont="1" applyFill="1"/>
    <xf numFmtId="49" fontId="0" fillId="0" borderId="53" xfId="0" applyNumberFormat="1" applyBorder="1"/>
    <xf numFmtId="0" fontId="0" fillId="0" borderId="53" xfId="0" applyBorder="1"/>
    <xf numFmtId="164" fontId="0" fillId="0" borderId="53" xfId="2" applyFont="1" applyFill="1" applyBorder="1"/>
    <xf numFmtId="49" fontId="0" fillId="0" borderId="54" xfId="0" applyNumberFormat="1" applyBorder="1"/>
    <xf numFmtId="0" fontId="0" fillId="0" borderId="54" xfId="0" applyBorder="1"/>
    <xf numFmtId="164" fontId="0" fillId="0" borderId="54" xfId="2" applyFont="1" applyFill="1" applyBorder="1"/>
    <xf numFmtId="49" fontId="19" fillId="12" borderId="54" xfId="0" applyNumberFormat="1" applyFont="1" applyFill="1" applyBorder="1"/>
    <xf numFmtId="0" fontId="19" fillId="12" borderId="54" xfId="0" applyFont="1" applyFill="1" applyBorder="1"/>
    <xf numFmtId="164" fontId="19" fillId="12" borderId="54" xfId="2" applyFont="1" applyFill="1" applyBorder="1"/>
    <xf numFmtId="49" fontId="0" fillId="0" borderId="0" xfId="0" applyNumberFormat="1"/>
    <xf numFmtId="164" fontId="0" fillId="0" borderId="0" xfId="2" applyFont="1" applyFill="1"/>
    <xf numFmtId="49" fontId="22" fillId="13" borderId="0" xfId="0" applyNumberFormat="1" applyFont="1" applyFill="1"/>
    <xf numFmtId="0" fontId="22" fillId="13" borderId="0" xfId="0" applyFont="1" applyFill="1"/>
    <xf numFmtId="164" fontId="22" fillId="13" borderId="0" xfId="2" applyFont="1" applyFill="1"/>
    <xf numFmtId="171" fontId="22" fillId="13" borderId="0" xfId="0" applyNumberFormat="1" applyFont="1" applyFill="1"/>
    <xf numFmtId="171" fontId="0" fillId="10" borderId="0" xfId="0" applyNumberFormat="1" applyFill="1"/>
    <xf numFmtId="49" fontId="19" fillId="0" borderId="0" xfId="0" applyNumberFormat="1" applyFont="1" applyAlignment="1">
      <alignment horizontal="center"/>
    </xf>
    <xf numFmtId="49" fontId="22" fillId="13" borderId="54" xfId="0" applyNumberFormat="1" applyFont="1" applyFill="1" applyBorder="1" applyAlignment="1">
      <alignment horizontal="center" vertical="center"/>
    </xf>
    <xf numFmtId="0" fontId="22" fillId="13" borderId="54" xfId="0" applyFont="1" applyFill="1" applyBorder="1" applyAlignment="1">
      <alignment horizontal="center" vertical="center"/>
    </xf>
    <xf numFmtId="164" fontId="22" fillId="13" borderId="54" xfId="2" applyFont="1" applyFill="1" applyBorder="1" applyAlignment="1">
      <alignment horizontal="center" vertical="center" wrapText="1"/>
    </xf>
    <xf numFmtId="49" fontId="18" fillId="0" borderId="54" xfId="0" applyNumberFormat="1" applyFont="1" applyBorder="1" applyAlignment="1">
      <alignment horizontal="left"/>
    </xf>
    <xf numFmtId="0" fontId="8" fillId="0" borderId="54" xfId="0" applyFont="1" applyBorder="1"/>
    <xf numFmtId="164" fontId="8" fillId="0" borderId="54" xfId="2" applyFont="1" applyFill="1" applyBorder="1"/>
    <xf numFmtId="0" fontId="32" fillId="0" borderId="54" xfId="0" applyFont="1" applyBorder="1"/>
    <xf numFmtId="49" fontId="31" fillId="13" borderId="54" xfId="0" applyNumberFormat="1" applyFont="1" applyFill="1" applyBorder="1"/>
    <xf numFmtId="0" fontId="31" fillId="13" borderId="54" xfId="0" applyFont="1" applyFill="1" applyBorder="1"/>
    <xf numFmtId="164" fontId="31" fillId="13" borderId="54" xfId="2" applyFont="1" applyFill="1" applyBorder="1"/>
    <xf numFmtId="49" fontId="0" fillId="13" borderId="0" xfId="0" applyNumberFormat="1" applyFill="1"/>
    <xf numFmtId="0" fontId="0" fillId="13" borderId="0" xfId="0" applyFill="1"/>
    <xf numFmtId="164" fontId="8" fillId="13" borderId="0" xfId="2" applyFont="1" applyFill="1"/>
    <xf numFmtId="0" fontId="22" fillId="13" borderId="54" xfId="0" applyFont="1" applyFill="1" applyBorder="1" applyAlignment="1">
      <alignment horizontal="center"/>
    </xf>
    <xf numFmtId="164" fontId="22" fillId="14" borderId="54" xfId="2" applyFont="1" applyFill="1" applyBorder="1"/>
    <xf numFmtId="164" fontId="22" fillId="15" borderId="54" xfId="2" applyFont="1" applyFill="1" applyBorder="1"/>
    <xf numFmtId="164" fontId="22" fillId="13" borderId="54" xfId="2" applyFont="1" applyFill="1" applyBorder="1" applyAlignment="1">
      <alignment vertical="center"/>
    </xf>
    <xf numFmtId="0" fontId="31" fillId="13" borderId="54" xfId="0" applyFont="1" applyFill="1" applyBorder="1" applyAlignment="1">
      <alignment horizontal="center"/>
    </xf>
    <xf numFmtId="169" fontId="8" fillId="0" borderId="54" xfId="1" applyNumberFormat="1" applyFont="1" applyFill="1" applyBorder="1"/>
    <xf numFmtId="164" fontId="31" fillId="14" borderId="54" xfId="2" applyFont="1" applyFill="1" applyBorder="1"/>
    <xf numFmtId="164" fontId="31" fillId="15" borderId="54" xfId="2" applyFont="1" applyFill="1" applyBorder="1"/>
    <xf numFmtId="164" fontId="31" fillId="0" borderId="54" xfId="2" applyFont="1" applyFill="1" applyBorder="1"/>
    <xf numFmtId="164" fontId="31" fillId="13" borderId="54" xfId="2" applyFont="1" applyFill="1" applyBorder="1" applyAlignment="1">
      <alignment vertical="center"/>
    </xf>
    <xf numFmtId="164" fontId="22" fillId="0" borderId="54" xfId="2" applyFont="1" applyFill="1" applyBorder="1"/>
    <xf numFmtId="169" fontId="0" fillId="0" borderId="54" xfId="0" applyNumberFormat="1" applyBorder="1"/>
    <xf numFmtId="3" fontId="15" fillId="0" borderId="0" xfId="0" applyNumberFormat="1" applyFont="1" applyAlignment="1">
      <alignment horizontal="left" vertical="center"/>
    </xf>
    <xf numFmtId="166" fontId="15" fillId="0" borderId="0" xfId="0" applyNumberFormat="1" applyFont="1" applyAlignment="1">
      <alignment horizontal="left" vertical="center"/>
    </xf>
    <xf numFmtId="167" fontId="35" fillId="4" borderId="0" xfId="4" applyFont="1" applyFill="1" applyAlignment="1">
      <alignment horizontal="left" wrapText="1"/>
    </xf>
    <xf numFmtId="167" fontId="35" fillId="4" borderId="0" xfId="4" applyFont="1" applyFill="1" applyAlignment="1">
      <alignment wrapText="1"/>
    </xf>
    <xf numFmtId="167" fontId="35" fillId="4" borderId="6" xfId="4" applyFont="1" applyFill="1" applyBorder="1" applyAlignment="1">
      <alignment wrapText="1"/>
    </xf>
    <xf numFmtId="167" fontId="35" fillId="4" borderId="0" xfId="4" applyFont="1" applyFill="1" applyAlignment="1">
      <alignment horizontal="right" wrapText="1"/>
    </xf>
    <xf numFmtId="167" fontId="35" fillId="4" borderId="0" xfId="4" applyFont="1" applyFill="1" applyAlignment="1">
      <alignment horizontal="left" vertical="top" wrapText="1"/>
    </xf>
    <xf numFmtId="167" fontId="36" fillId="5" borderId="7" xfId="4" applyFont="1" applyFill="1" applyBorder="1" applyAlignment="1">
      <alignment horizontal="center" wrapText="1"/>
    </xf>
    <xf numFmtId="167" fontId="36" fillId="5" borderId="8" xfId="4" applyFont="1" applyFill="1" applyBorder="1" applyAlignment="1">
      <alignment horizontal="center" wrapText="1"/>
    </xf>
    <xf numFmtId="167" fontId="35" fillId="4" borderId="0" xfId="4" applyFont="1" applyFill="1" applyAlignment="1">
      <alignment horizontal="right" vertical="top" wrapText="1"/>
    </xf>
    <xf numFmtId="167" fontId="1" fillId="5" borderId="13" xfId="4" applyFill="1" applyBorder="1" applyAlignment="1">
      <alignment wrapText="1"/>
    </xf>
    <xf numFmtId="167" fontId="1" fillId="5" borderId="0" xfId="4" applyFill="1" applyAlignment="1">
      <alignment wrapText="1"/>
    </xf>
    <xf numFmtId="167" fontId="37" fillId="5" borderId="15" xfId="4" applyFont="1" applyFill="1" applyBorder="1" applyAlignment="1" applyProtection="1">
      <alignment vertical="center"/>
      <protection locked="0"/>
    </xf>
    <xf numFmtId="167" fontId="37" fillId="5" borderId="17" xfId="4" applyFont="1" applyFill="1" applyBorder="1" applyAlignment="1" applyProtection="1">
      <alignment horizontal="center" vertical="center"/>
      <protection locked="0"/>
    </xf>
    <xf numFmtId="167" fontId="37" fillId="5" borderId="29" xfId="5" quotePrefix="1" applyFont="1" applyFill="1" applyBorder="1" applyAlignment="1" applyProtection="1">
      <alignment horizontal="center" vertical="center" wrapText="1"/>
      <protection locked="0"/>
    </xf>
    <xf numFmtId="167" fontId="37" fillId="5" borderId="28" xfId="4" applyFont="1" applyFill="1" applyBorder="1" applyAlignment="1" applyProtection="1">
      <alignment horizontal="center" vertical="center" wrapText="1"/>
      <protection locked="0"/>
    </xf>
    <xf numFmtId="167" fontId="37" fillId="5" borderId="16" xfId="4" applyFont="1" applyFill="1" applyBorder="1" applyAlignment="1" applyProtection="1">
      <alignment horizontal="center" vertical="center" wrapText="1"/>
      <protection locked="0"/>
    </xf>
    <xf numFmtId="167" fontId="35" fillId="5" borderId="0" xfId="4" applyFont="1" applyFill="1" applyAlignment="1" applyProtection="1">
      <alignment wrapText="1"/>
      <protection locked="0"/>
    </xf>
    <xf numFmtId="167" fontId="1" fillId="5" borderId="21" xfId="4" applyFill="1" applyBorder="1" applyProtection="1">
      <protection locked="0"/>
    </xf>
    <xf numFmtId="167" fontId="35" fillId="5" borderId="35" xfId="4" applyFont="1" applyFill="1" applyBorder="1" applyAlignment="1" applyProtection="1">
      <alignment wrapText="1"/>
      <protection locked="0"/>
    </xf>
    <xf numFmtId="167" fontId="1" fillId="5" borderId="0" xfId="4" applyFill="1" applyProtection="1">
      <protection locked="0"/>
    </xf>
    <xf numFmtId="167" fontId="38" fillId="5" borderId="39" xfId="4" applyFont="1" applyFill="1" applyBorder="1" applyAlignment="1">
      <alignment horizontal="center" vertical="center" wrapText="1"/>
    </xf>
    <xf numFmtId="167" fontId="38" fillId="5" borderId="40" xfId="4" applyFont="1" applyFill="1" applyBorder="1" applyAlignment="1">
      <alignment horizontal="center" vertical="center" wrapText="1"/>
    </xf>
    <xf numFmtId="167" fontId="35" fillId="5" borderId="40" xfId="4" applyFont="1" applyFill="1" applyBorder="1" applyAlignment="1" applyProtection="1">
      <alignment vertical="top" wrapText="1"/>
      <protection locked="0"/>
    </xf>
    <xf numFmtId="167" fontId="35" fillId="5" borderId="41" xfId="4" applyFont="1" applyFill="1" applyBorder="1" applyAlignment="1" applyProtection="1">
      <alignment vertical="top" wrapText="1"/>
      <protection locked="0"/>
    </xf>
    <xf numFmtId="167" fontId="35" fillId="5" borderId="40" xfId="4" applyFont="1" applyFill="1" applyBorder="1" applyAlignment="1" applyProtection="1">
      <alignment wrapText="1"/>
      <protection locked="0"/>
    </xf>
    <xf numFmtId="167" fontId="35" fillId="5" borderId="41" xfId="4" applyFont="1" applyFill="1" applyBorder="1" applyAlignment="1" applyProtection="1">
      <alignment wrapText="1"/>
      <protection locked="0"/>
    </xf>
    <xf numFmtId="3" fontId="1" fillId="5" borderId="29" xfId="4" applyNumberFormat="1" applyFill="1" applyBorder="1" applyAlignment="1" applyProtection="1">
      <alignment horizontal="center" wrapText="1"/>
      <protection locked="0"/>
    </xf>
    <xf numFmtId="3" fontId="1" fillId="5" borderId="16" xfId="4" applyNumberFormat="1" applyFill="1" applyBorder="1" applyAlignment="1" applyProtection="1">
      <alignment horizontal="center" wrapText="1"/>
      <protection locked="0"/>
    </xf>
    <xf numFmtId="167" fontId="1" fillId="5" borderId="40" xfId="4" applyFill="1" applyBorder="1" applyProtection="1">
      <protection locked="0"/>
    </xf>
    <xf numFmtId="167" fontId="1" fillId="5" borderId="42" xfId="4" applyFill="1" applyBorder="1" applyProtection="1">
      <protection locked="0"/>
    </xf>
    <xf numFmtId="167" fontId="35" fillId="2" borderId="0" xfId="4" applyFont="1" applyFill="1" applyAlignment="1">
      <alignment horizontal="left" wrapText="1"/>
    </xf>
    <xf numFmtId="167" fontId="35" fillId="2" borderId="0" xfId="4" applyFont="1" applyFill="1" applyAlignment="1">
      <alignment wrapText="1"/>
    </xf>
    <xf numFmtId="167" fontId="35" fillId="2" borderId="0" xfId="4" applyFont="1" applyFill="1" applyAlignment="1">
      <alignment horizontal="right" wrapText="1"/>
    </xf>
    <xf numFmtId="167" fontId="1" fillId="2" borderId="0" xfId="4" applyFill="1"/>
    <xf numFmtId="167" fontId="35" fillId="0" borderId="0" xfId="4" applyFont="1" applyAlignment="1">
      <alignment horizontal="left" wrapText="1"/>
    </xf>
    <xf numFmtId="167" fontId="35" fillId="0" borderId="0" xfId="4" applyFont="1" applyAlignment="1">
      <alignment wrapText="1"/>
    </xf>
    <xf numFmtId="167" fontId="35" fillId="0" borderId="0" xfId="4" applyFont="1" applyAlignment="1">
      <alignment horizontal="right" wrapText="1"/>
    </xf>
    <xf numFmtId="38" fontId="43" fillId="0" borderId="0" xfId="6" applyNumberFormat="1" applyFont="1"/>
    <xf numFmtId="3" fontId="1" fillId="0" borderId="0" xfId="4" applyNumberFormat="1"/>
    <xf numFmtId="166" fontId="1" fillId="0" borderId="0" xfId="4" applyNumberFormat="1"/>
    <xf numFmtId="3" fontId="35" fillId="4" borderId="0" xfId="4" applyNumberFormat="1" applyFont="1" applyFill="1" applyAlignment="1">
      <alignment wrapText="1"/>
    </xf>
    <xf numFmtId="3" fontId="35" fillId="2" borderId="0" xfId="4" applyNumberFormat="1" applyFont="1" applyFill="1" applyAlignment="1">
      <alignment wrapText="1"/>
    </xf>
    <xf numFmtId="167" fontId="35" fillId="5" borderId="0" xfId="4" applyFont="1" applyFill="1" applyAlignment="1">
      <alignment horizontal="left" wrapText="1"/>
    </xf>
    <xf numFmtId="167" fontId="35" fillId="5" borderId="0" xfId="4" applyFont="1" applyFill="1" applyAlignment="1">
      <alignment horizontal="right" wrapText="1"/>
    </xf>
    <xf numFmtId="3" fontId="37" fillId="5" borderId="48" xfId="4" applyNumberFormat="1" applyFont="1" applyFill="1" applyBorder="1" applyAlignment="1" applyProtection="1">
      <alignment horizontal="center" vertical="center" wrapText="1"/>
      <protection hidden="1"/>
    </xf>
    <xf numFmtId="3" fontId="37" fillId="6" borderId="48" xfId="4" applyNumberFormat="1" applyFont="1" applyFill="1" applyBorder="1" applyAlignment="1" applyProtection="1">
      <alignment horizontal="center" vertical="center" wrapText="1"/>
      <protection hidden="1"/>
    </xf>
    <xf numFmtId="167" fontId="35" fillId="6" borderId="44" xfId="4" applyFont="1" applyFill="1" applyBorder="1" applyAlignment="1" applyProtection="1">
      <alignment wrapText="1"/>
      <protection hidden="1"/>
    </xf>
    <xf numFmtId="167" fontId="35" fillId="6" borderId="45" xfId="4" applyFont="1" applyFill="1" applyBorder="1" applyAlignment="1" applyProtection="1">
      <alignment wrapText="1"/>
      <protection hidden="1"/>
    </xf>
    <xf numFmtId="167" fontId="35" fillId="6" borderId="46" xfId="4" applyFont="1" applyFill="1" applyBorder="1" applyAlignment="1" applyProtection="1">
      <alignment wrapText="1"/>
      <protection hidden="1"/>
    </xf>
    <xf numFmtId="3" fontId="37" fillId="0" borderId="48" xfId="4" applyNumberFormat="1" applyFont="1" applyBorder="1" applyAlignment="1" applyProtection="1">
      <alignment horizontal="center" vertical="center" wrapText="1"/>
      <protection hidden="1"/>
    </xf>
    <xf numFmtId="167" fontId="35" fillId="6" borderId="8" xfId="4" applyFont="1" applyFill="1" applyBorder="1" applyAlignment="1" applyProtection="1">
      <alignment wrapText="1"/>
      <protection hidden="1"/>
    </xf>
    <xf numFmtId="167" fontId="35" fillId="6" borderId="43" xfId="4" applyFont="1" applyFill="1" applyBorder="1" applyAlignment="1" applyProtection="1">
      <alignment wrapText="1"/>
      <protection hidden="1"/>
    </xf>
    <xf numFmtId="166" fontId="42" fillId="6" borderId="45" xfId="4" applyNumberFormat="1" applyFont="1" applyFill="1" applyBorder="1" applyAlignment="1" applyProtection="1">
      <alignment wrapText="1"/>
      <protection hidden="1"/>
    </xf>
    <xf numFmtId="166" fontId="42" fillId="6" borderId="46" xfId="4" applyNumberFormat="1" applyFont="1" applyFill="1" applyBorder="1" applyAlignment="1" applyProtection="1">
      <alignment wrapText="1"/>
      <protection hidden="1"/>
    </xf>
    <xf numFmtId="167" fontId="37" fillId="6" borderId="48" xfId="4" applyFont="1" applyFill="1" applyBorder="1" applyAlignment="1" applyProtection="1">
      <alignment horizontal="center" vertical="center" wrapText="1"/>
      <protection hidden="1"/>
    </xf>
    <xf numFmtId="166" fontId="42" fillId="6" borderId="44" xfId="4" applyNumberFormat="1" applyFont="1" applyFill="1" applyBorder="1" applyAlignment="1" applyProtection="1">
      <alignment wrapText="1"/>
      <protection hidden="1"/>
    </xf>
    <xf numFmtId="167" fontId="37" fillId="6" borderId="47" xfId="4" applyFont="1" applyFill="1" applyBorder="1" applyAlignment="1" applyProtection="1">
      <alignment horizontal="center" vertical="center" wrapText="1"/>
      <protection hidden="1"/>
    </xf>
    <xf numFmtId="167" fontId="40" fillId="6" borderId="48" xfId="4" applyFont="1" applyFill="1" applyBorder="1" applyAlignment="1" applyProtection="1">
      <alignment vertical="center" wrapText="1"/>
      <protection hidden="1"/>
    </xf>
    <xf numFmtId="167" fontId="37" fillId="5" borderId="48" xfId="4" applyFont="1" applyFill="1" applyBorder="1" applyAlignment="1" applyProtection="1">
      <alignment horizontal="center" vertical="center" wrapText="1"/>
      <protection hidden="1"/>
    </xf>
    <xf numFmtId="167" fontId="35" fillId="4" borderId="0" xfId="4" applyFont="1" applyFill="1" applyAlignment="1" applyProtection="1">
      <alignment wrapText="1"/>
      <protection hidden="1"/>
    </xf>
    <xf numFmtId="167" fontId="35" fillId="0" borderId="0" xfId="4" applyFont="1" applyAlignment="1" applyProtection="1">
      <alignment wrapText="1"/>
      <protection hidden="1"/>
    </xf>
    <xf numFmtId="3" fontId="37" fillId="5" borderId="46" xfId="4" applyNumberFormat="1" applyFont="1" applyFill="1" applyBorder="1" applyAlignment="1" applyProtection="1">
      <alignment horizontal="center" vertical="center" wrapText="1"/>
      <protection hidden="1"/>
    </xf>
    <xf numFmtId="3" fontId="37" fillId="2" borderId="48" xfId="4" applyNumberFormat="1" applyFont="1" applyFill="1" applyBorder="1" applyAlignment="1" applyProtection="1">
      <alignment horizontal="center" vertical="center" wrapText="1"/>
      <protection hidden="1"/>
    </xf>
    <xf numFmtId="167" fontId="37" fillId="5" borderId="48" xfId="4" applyFont="1" applyFill="1" applyBorder="1" applyAlignment="1" applyProtection="1">
      <alignment horizontal="center" vertical="center"/>
      <protection hidden="1"/>
    </xf>
    <xf numFmtId="3" fontId="37" fillId="6" borderId="50" xfId="4" applyNumberFormat="1" applyFont="1" applyFill="1" applyBorder="1" applyAlignment="1" applyProtection="1">
      <alignment horizontal="center" vertical="center" wrapText="1"/>
      <protection hidden="1"/>
    </xf>
    <xf numFmtId="3" fontId="35" fillId="4" borderId="0" xfId="4" applyNumberFormat="1" applyFont="1" applyFill="1" applyAlignment="1" applyProtection="1">
      <alignment wrapText="1"/>
      <protection hidden="1"/>
    </xf>
    <xf numFmtId="3" fontId="37" fillId="2" borderId="50" xfId="4" applyNumberFormat="1" applyFont="1" applyFill="1" applyBorder="1" applyAlignment="1" applyProtection="1">
      <alignment horizontal="center" vertical="center" wrapText="1"/>
      <protection hidden="1"/>
    </xf>
    <xf numFmtId="3" fontId="37" fillId="6" borderId="46" xfId="4" applyNumberFormat="1" applyFont="1" applyFill="1" applyBorder="1" applyAlignment="1" applyProtection="1">
      <alignment horizontal="center" vertical="center" wrapText="1"/>
      <protection hidden="1"/>
    </xf>
    <xf numFmtId="3" fontId="37" fillId="5" borderId="50" xfId="4" applyNumberFormat="1" applyFont="1" applyFill="1" applyBorder="1" applyAlignment="1" applyProtection="1">
      <alignment horizontal="center" vertical="center" wrapText="1"/>
      <protection hidden="1"/>
    </xf>
    <xf numFmtId="167" fontId="37" fillId="3" borderId="48" xfId="4" applyFont="1" applyFill="1" applyBorder="1" applyAlignment="1" applyProtection="1">
      <alignment horizontal="center" vertical="center"/>
      <protection hidden="1"/>
    </xf>
    <xf numFmtId="3" fontId="37" fillId="3" borderId="46" xfId="4" applyNumberFormat="1" applyFont="1" applyFill="1" applyBorder="1" applyAlignment="1" applyProtection="1">
      <alignment horizontal="center" vertical="center" wrapText="1"/>
      <protection hidden="1"/>
    </xf>
    <xf numFmtId="3" fontId="37" fillId="2" borderId="46" xfId="4" applyNumberFormat="1" applyFont="1" applyFill="1" applyBorder="1" applyAlignment="1" applyProtection="1">
      <alignment horizontal="center" vertical="center" wrapText="1"/>
      <protection hidden="1"/>
    </xf>
    <xf numFmtId="167" fontId="35" fillId="2" borderId="0" xfId="4" applyFont="1" applyFill="1" applyAlignment="1" applyProtection="1">
      <alignment wrapText="1"/>
      <protection hidden="1"/>
    </xf>
    <xf numFmtId="167" fontId="37" fillId="5" borderId="48" xfId="4" applyFont="1" applyFill="1" applyBorder="1" applyAlignment="1" applyProtection="1">
      <alignment horizontal="center" wrapText="1"/>
      <protection hidden="1"/>
    </xf>
    <xf numFmtId="168" fontId="37" fillId="5" borderId="48" xfId="7" applyFont="1" applyFill="1" applyBorder="1" applyAlignment="1" applyProtection="1">
      <alignment vertical="center" wrapText="1"/>
      <protection hidden="1"/>
    </xf>
    <xf numFmtId="0" fontId="22" fillId="16" borderId="3" xfId="0" applyFont="1" applyFill="1" applyBorder="1"/>
    <xf numFmtId="164" fontId="22" fillId="16" borderId="3" xfId="2" applyFont="1" applyFill="1" applyBorder="1"/>
    <xf numFmtId="164" fontId="31" fillId="3" borderId="54" xfId="2" applyFont="1" applyFill="1" applyBorder="1" applyAlignment="1">
      <alignment vertical="center"/>
    </xf>
    <xf numFmtId="0" fontId="2" fillId="0" borderId="54" xfId="0" applyFont="1" applyBorder="1"/>
    <xf numFmtId="164" fontId="31" fillId="0" borderId="54" xfId="2" applyFont="1" applyFill="1" applyBorder="1" applyAlignment="1">
      <alignment vertical="center"/>
    </xf>
    <xf numFmtId="0" fontId="0" fillId="3" borderId="54" xfId="0" applyFill="1" applyBorder="1"/>
    <xf numFmtId="169" fontId="4" fillId="3" borderId="54" xfId="0" applyNumberFormat="1" applyFont="1" applyFill="1" applyBorder="1"/>
    <xf numFmtId="164" fontId="0" fillId="3" borderId="0" xfId="0" applyNumberFormat="1" applyFill="1"/>
    <xf numFmtId="164" fontId="22" fillId="0" borderId="3" xfId="2" applyFont="1" applyBorder="1"/>
    <xf numFmtId="164" fontId="22" fillId="16" borderId="54" xfId="2" applyFont="1" applyFill="1" applyBorder="1" applyAlignment="1">
      <alignment vertical="center"/>
    </xf>
    <xf numFmtId="3" fontId="0" fillId="0" borderId="0" xfId="0" applyNumberFormat="1"/>
    <xf numFmtId="0" fontId="46" fillId="0" borderId="0" xfId="0" applyFont="1" applyAlignment="1">
      <alignment horizontal="center" vertical="center" wrapText="1"/>
    </xf>
    <xf numFmtId="169" fontId="19" fillId="0" borderId="0" xfId="1" applyNumberFormat="1" applyFont="1" applyFill="1" applyBorder="1" applyAlignment="1">
      <alignment horizontal="center" wrapText="1"/>
    </xf>
    <xf numFmtId="169" fontId="8" fillId="0" borderId="0" xfId="1" applyNumberFormat="1" applyFont="1" applyFill="1" applyBorder="1"/>
    <xf numFmtId="169" fontId="19" fillId="0" borderId="0" xfId="1" applyNumberFormat="1" applyFont="1" applyFill="1" applyBorder="1"/>
    <xf numFmtId="9" fontId="0" fillId="0" borderId="0" xfId="0" applyNumberFormat="1"/>
    <xf numFmtId="0" fontId="20" fillId="0" borderId="0" xfId="0" applyFont="1"/>
    <xf numFmtId="0" fontId="21" fillId="0" borderId="0" xfId="0" applyFont="1"/>
    <xf numFmtId="169" fontId="22" fillId="0" borderId="0" xfId="1" applyNumberFormat="1" applyFont="1" applyFill="1" applyBorder="1"/>
    <xf numFmtId="0" fontId="33" fillId="0" borderId="0" xfId="0" applyFont="1" applyAlignment="1">
      <alignment horizontal="center"/>
    </xf>
    <xf numFmtId="0" fontId="24" fillId="0" borderId="0" xfId="0" applyFont="1"/>
    <xf numFmtId="3" fontId="24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0" fontId="26" fillId="0" borderId="0" xfId="0" applyFont="1"/>
    <xf numFmtId="3" fontId="26" fillId="0" borderId="0" xfId="0" applyNumberFormat="1" applyFont="1" applyAlignment="1">
      <alignment horizontal="right"/>
    </xf>
    <xf numFmtId="9" fontId="24" fillId="0" borderId="0" xfId="0" applyNumberFormat="1" applyFont="1" applyAlignment="1">
      <alignment horizontal="right"/>
    </xf>
    <xf numFmtId="0" fontId="25" fillId="0" borderId="0" xfId="0" applyFont="1"/>
    <xf numFmtId="0" fontId="34" fillId="0" borderId="0" xfId="0" applyFont="1"/>
    <xf numFmtId="0" fontId="28" fillId="0" borderId="0" xfId="0" applyFont="1"/>
    <xf numFmtId="3" fontId="28" fillId="0" borderId="0" xfId="0" applyNumberFormat="1" applyFont="1" applyAlignment="1">
      <alignment horizontal="right"/>
    </xf>
    <xf numFmtId="0" fontId="29" fillId="0" borderId="0" xfId="0" applyFont="1"/>
    <xf numFmtId="0" fontId="0" fillId="0" borderId="0" xfId="0" applyAlignment="1">
      <alignment horizontal="center" vertical="center"/>
    </xf>
    <xf numFmtId="0" fontId="47" fillId="0" borderId="0" xfId="0" applyFont="1"/>
    <xf numFmtId="172" fontId="0" fillId="0" borderId="0" xfId="1" applyNumberFormat="1" applyFont="1"/>
    <xf numFmtId="0" fontId="0" fillId="0" borderId="3" xfId="0" applyBorder="1" applyAlignment="1">
      <alignment horizontal="center" vertical="center"/>
    </xf>
    <xf numFmtId="172" fontId="0" fillId="0" borderId="3" xfId="1" applyNumberFormat="1" applyFont="1" applyBorder="1"/>
    <xf numFmtId="0" fontId="0" fillId="0" borderId="3" xfId="0" applyBorder="1" applyAlignment="1">
      <alignment horizontal="left"/>
    </xf>
    <xf numFmtId="3" fontId="0" fillId="0" borderId="3" xfId="0" applyNumberFormat="1" applyBorder="1" applyAlignment="1">
      <alignment horizontal="right"/>
    </xf>
    <xf numFmtId="0" fontId="24" fillId="0" borderId="3" xfId="0" applyFont="1" applyBorder="1"/>
    <xf numFmtId="3" fontId="24" fillId="0" borderId="3" xfId="0" applyNumberFormat="1" applyFont="1" applyBorder="1" applyAlignment="1">
      <alignment horizontal="right"/>
    </xf>
    <xf numFmtId="0" fontId="24" fillId="8" borderId="3" xfId="0" applyFont="1" applyFill="1" applyBorder="1"/>
    <xf numFmtId="3" fontId="25" fillId="8" borderId="3" xfId="0" applyNumberFormat="1" applyFont="1" applyFill="1" applyBorder="1" applyAlignment="1">
      <alignment horizontal="right"/>
    </xf>
    <xf numFmtId="9" fontId="24" fillId="0" borderId="3" xfId="0" applyNumberFormat="1" applyFont="1" applyBorder="1" applyAlignment="1">
      <alignment horizontal="right"/>
    </xf>
    <xf numFmtId="0" fontId="25" fillId="8" borderId="3" xfId="0" applyFont="1" applyFill="1" applyBorder="1"/>
    <xf numFmtId="0" fontId="28" fillId="8" borderId="3" xfId="0" applyFont="1" applyFill="1" applyBorder="1"/>
    <xf numFmtId="3" fontId="28" fillId="8" borderId="3" xfId="0" applyNumberFormat="1" applyFont="1" applyFill="1" applyBorder="1" applyAlignment="1">
      <alignment horizontal="right"/>
    </xf>
    <xf numFmtId="164" fontId="15" fillId="0" borderId="0" xfId="2" applyFont="1" applyFill="1" applyAlignment="1">
      <alignment horizontal="left" vertical="center"/>
    </xf>
    <xf numFmtId="3" fontId="37" fillId="5" borderId="48" xfId="4" applyNumberFormat="1" applyFont="1" applyFill="1" applyBorder="1" applyAlignment="1" applyProtection="1">
      <alignment horizontal="center" vertical="center" wrapText="1"/>
      <protection locked="0"/>
    </xf>
    <xf numFmtId="3" fontId="37" fillId="6" borderId="50" xfId="4" applyNumberFormat="1" applyFont="1" applyFill="1" applyBorder="1" applyAlignment="1" applyProtection="1">
      <alignment horizontal="center" vertical="center" wrapText="1"/>
      <protection locked="0"/>
    </xf>
    <xf numFmtId="166" fontId="42" fillId="6" borderId="45" xfId="4" applyNumberFormat="1" applyFont="1" applyFill="1" applyBorder="1" applyAlignment="1" applyProtection="1">
      <alignment wrapText="1"/>
      <protection locked="0"/>
    </xf>
    <xf numFmtId="166" fontId="42" fillId="6" borderId="46" xfId="4" applyNumberFormat="1" applyFont="1" applyFill="1" applyBorder="1" applyAlignment="1" applyProtection="1">
      <alignment wrapText="1"/>
      <protection locked="0"/>
    </xf>
    <xf numFmtId="169" fontId="2" fillId="0" borderId="0" xfId="0" applyNumberFormat="1" applyFont="1"/>
    <xf numFmtId="172" fontId="0" fillId="3" borderId="3" xfId="1" applyNumberFormat="1" applyFont="1" applyFill="1" applyBorder="1"/>
    <xf numFmtId="172" fontId="0" fillId="8" borderId="3" xfId="1" applyNumberFormat="1" applyFont="1" applyFill="1" applyBorder="1"/>
    <xf numFmtId="165" fontId="15" fillId="0" borderId="0" xfId="1" applyFont="1" applyAlignment="1">
      <alignment horizontal="left" vertical="center"/>
    </xf>
    <xf numFmtId="0" fontId="53" fillId="0" borderId="0" xfId="0" applyFont="1"/>
    <xf numFmtId="0" fontId="54" fillId="0" borderId="3" xfId="0" applyFont="1" applyBorder="1"/>
    <xf numFmtId="3" fontId="54" fillId="0" borderId="3" xfId="0" applyNumberFormat="1" applyFont="1" applyBorder="1" applyAlignment="1">
      <alignment horizontal="right"/>
    </xf>
    <xf numFmtId="3" fontId="54" fillId="0" borderId="0" xfId="0" applyNumberFormat="1" applyFont="1" applyAlignment="1">
      <alignment horizontal="right"/>
    </xf>
    <xf numFmtId="0" fontId="53" fillId="6" borderId="3" xfId="0" applyFont="1" applyFill="1" applyBorder="1"/>
    <xf numFmtId="3" fontId="53" fillId="6" borderId="3" xfId="0" applyNumberFormat="1" applyFont="1" applyFill="1" applyBorder="1" applyAlignment="1">
      <alignment horizontal="right"/>
    </xf>
    <xf numFmtId="3" fontId="53" fillId="0" borderId="0" xfId="0" applyNumberFormat="1" applyFont="1" applyAlignment="1">
      <alignment horizontal="right"/>
    </xf>
    <xf numFmtId="0" fontId="54" fillId="6" borderId="3" xfId="0" applyFont="1" applyFill="1" applyBorder="1"/>
    <xf numFmtId="3" fontId="56" fillId="0" borderId="0" xfId="0" applyNumberFormat="1" applyFont="1" applyAlignment="1">
      <alignment horizontal="right"/>
    </xf>
    <xf numFmtId="0" fontId="54" fillId="6" borderId="3" xfId="0" applyFont="1" applyFill="1" applyBorder="1" applyAlignment="1">
      <alignment horizontal="left"/>
    </xf>
    <xf numFmtId="3" fontId="54" fillId="6" borderId="3" xfId="0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left"/>
    </xf>
    <xf numFmtId="9" fontId="54" fillId="0" borderId="3" xfId="0" applyNumberFormat="1" applyFont="1" applyBorder="1" applyAlignment="1">
      <alignment horizontal="right"/>
    </xf>
    <xf numFmtId="9" fontId="54" fillId="0" borderId="0" xfId="0" applyNumberFormat="1" applyFont="1" applyAlignment="1">
      <alignment horizontal="right"/>
    </xf>
    <xf numFmtId="0" fontId="53" fillId="6" borderId="3" xfId="0" applyFont="1" applyFill="1" applyBorder="1" applyAlignment="1">
      <alignment horizontal="left"/>
    </xf>
    <xf numFmtId="3" fontId="56" fillId="6" borderId="3" xfId="0" applyNumberFormat="1" applyFont="1" applyFill="1" applyBorder="1" applyAlignment="1">
      <alignment horizontal="right"/>
    </xf>
    <xf numFmtId="0" fontId="27" fillId="0" borderId="0" xfId="0" applyFont="1" applyAlignment="1">
      <alignment horizontal="center"/>
    </xf>
    <xf numFmtId="0" fontId="55" fillId="0" borderId="3" xfId="0" applyFont="1" applyBorder="1"/>
    <xf numFmtId="3" fontId="55" fillId="0" borderId="3" xfId="0" applyNumberFormat="1" applyFont="1" applyBorder="1"/>
    <xf numFmtId="0" fontId="52" fillId="0" borderId="3" xfId="0" applyFont="1" applyBorder="1" applyAlignment="1">
      <alignment horizontal="left"/>
    </xf>
    <xf numFmtId="3" fontId="0" fillId="0" borderId="3" xfId="0" applyNumberFormat="1" applyBorder="1"/>
    <xf numFmtId="0" fontId="24" fillId="0" borderId="3" xfId="0" applyFont="1" applyBorder="1" applyAlignment="1">
      <alignment horizontal="left" indent="5"/>
    </xf>
    <xf numFmtId="0" fontId="15" fillId="8" borderId="0" xfId="0" applyFont="1" applyFill="1" applyAlignment="1">
      <alignment horizontal="center" vertical="center" wrapText="1"/>
    </xf>
    <xf numFmtId="0" fontId="0" fillId="3" borderId="3" xfId="0" applyFill="1" applyBorder="1"/>
    <xf numFmtId="0" fontId="0" fillId="8" borderId="3" xfId="0" applyFill="1" applyBorder="1"/>
    <xf numFmtId="172" fontId="0" fillId="8" borderId="3" xfId="0" applyNumberFormat="1" applyFill="1" applyBorder="1"/>
    <xf numFmtId="0" fontId="47" fillId="18" borderId="3" xfId="0" applyFont="1" applyFill="1" applyBorder="1" applyAlignment="1">
      <alignment horizontal="center"/>
    </xf>
    <xf numFmtId="3" fontId="47" fillId="18" borderId="3" xfId="0" applyNumberFormat="1" applyFont="1" applyFill="1" applyBorder="1" applyAlignment="1">
      <alignment horizontal="right"/>
    </xf>
    <xf numFmtId="0" fontId="0" fillId="18" borderId="3" xfId="0" applyFill="1" applyBorder="1" applyAlignment="1">
      <alignment horizontal="left"/>
    </xf>
    <xf numFmtId="3" fontId="0" fillId="18" borderId="3" xfId="0" applyNumberFormat="1" applyFill="1" applyBorder="1" applyAlignment="1">
      <alignment horizontal="right"/>
    </xf>
    <xf numFmtId="3" fontId="47" fillId="8" borderId="3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53" fillId="8" borderId="3" xfId="0" applyFont="1" applyFill="1" applyBorder="1"/>
    <xf numFmtId="3" fontId="54" fillId="8" borderId="3" xfId="0" applyNumberFormat="1" applyFont="1" applyFill="1" applyBorder="1"/>
    <xf numFmtId="3" fontId="53" fillId="8" borderId="3" xfId="0" applyNumberFormat="1" applyFont="1" applyFill="1" applyBorder="1"/>
    <xf numFmtId="172" fontId="0" fillId="0" borderId="3" xfId="1" applyNumberFormat="1" applyFont="1" applyFill="1" applyBorder="1"/>
    <xf numFmtId="0" fontId="25" fillId="19" borderId="3" xfId="0" applyFont="1" applyFill="1" applyBorder="1"/>
    <xf numFmtId="164" fontId="2" fillId="19" borderId="3" xfId="0" applyNumberFormat="1" applyFont="1" applyFill="1" applyBorder="1"/>
    <xf numFmtId="164" fontId="0" fillId="0" borderId="0" xfId="0" applyNumberFormat="1"/>
    <xf numFmtId="0" fontId="25" fillId="20" borderId="0" xfId="0" applyFont="1" applyFill="1"/>
    <xf numFmtId="0" fontId="0" fillId="20" borderId="0" xfId="0" applyFill="1"/>
    <xf numFmtId="166" fontId="0" fillId="0" borderId="3" xfId="0" applyNumberFormat="1" applyBorder="1"/>
    <xf numFmtId="166" fontId="0" fillId="0" borderId="3" xfId="0" applyNumberFormat="1" applyBorder="1" applyAlignment="1">
      <alignment horizontal="center"/>
    </xf>
    <xf numFmtId="0" fontId="15" fillId="8" borderId="3" xfId="0" applyFont="1" applyFill="1" applyBorder="1" applyAlignment="1">
      <alignment horizontal="left" vertical="center"/>
    </xf>
    <xf numFmtId="166" fontId="15" fillId="8" borderId="5" xfId="0" applyNumberFormat="1" applyFont="1" applyFill="1" applyBorder="1" applyAlignment="1">
      <alignment horizontal="right" vertical="center"/>
    </xf>
    <xf numFmtId="0" fontId="16" fillId="8" borderId="3" xfId="0" applyFont="1" applyFill="1" applyBorder="1" applyAlignment="1">
      <alignment horizontal="justify" vertical="center" wrapText="1"/>
    </xf>
    <xf numFmtId="0" fontId="16" fillId="8" borderId="3" xfId="0" applyFont="1" applyFill="1" applyBorder="1" applyAlignment="1">
      <alignment horizontal="center" vertical="center" wrapText="1"/>
    </xf>
    <xf numFmtId="3" fontId="16" fillId="8" borderId="3" xfId="0" applyNumberFormat="1" applyFont="1" applyFill="1" applyBorder="1" applyAlignment="1">
      <alignment horizontal="right" vertical="center" wrapText="1"/>
    </xf>
    <xf numFmtId="0" fontId="16" fillId="3" borderId="2" xfId="0" applyFont="1" applyFill="1" applyBorder="1" applyAlignment="1">
      <alignment horizontal="left" wrapText="1"/>
    </xf>
    <xf numFmtId="0" fontId="16" fillId="3" borderId="2" xfId="0" applyFont="1" applyFill="1" applyBorder="1" applyAlignment="1">
      <alignment horizontal="center" wrapText="1"/>
    </xf>
    <xf numFmtId="0" fontId="15" fillId="0" borderId="0" xfId="0" applyFont="1" applyAlignment="1">
      <alignment horizontal="justify" vertical="center" wrapText="1"/>
    </xf>
    <xf numFmtId="0" fontId="15" fillId="0" borderId="0" xfId="0" applyFont="1" applyAlignment="1">
      <alignment horizontal="center" vertical="center" wrapText="1"/>
    </xf>
    <xf numFmtId="3" fontId="15" fillId="0" borderId="0" xfId="0" applyNumberFormat="1" applyFont="1" applyAlignment="1">
      <alignment horizontal="right" vertical="center" wrapText="1"/>
    </xf>
    <xf numFmtId="0" fontId="15" fillId="8" borderId="0" xfId="0" applyFont="1" applyFill="1" applyAlignment="1">
      <alignment horizontal="justify" vertical="center" wrapText="1"/>
    </xf>
    <xf numFmtId="3" fontId="15" fillId="8" borderId="4" xfId="0" applyNumberFormat="1" applyFont="1" applyFill="1" applyBorder="1" applyAlignment="1">
      <alignment horizontal="right" vertical="center" wrapText="1"/>
    </xf>
    <xf numFmtId="0" fontId="0" fillId="9" borderId="3" xfId="0" applyFill="1" applyBorder="1" applyAlignment="1">
      <alignment horizontal="center"/>
    </xf>
    <xf numFmtId="3" fontId="47" fillId="9" borderId="3" xfId="0" applyNumberFormat="1" applyFont="1" applyFill="1" applyBorder="1" applyAlignment="1">
      <alignment horizontal="right"/>
    </xf>
    <xf numFmtId="172" fontId="2" fillId="18" borderId="3" xfId="0" applyNumberFormat="1" applyFont="1" applyFill="1" applyBorder="1"/>
    <xf numFmtId="172" fontId="0" fillId="0" borderId="0" xfId="0" applyNumberFormat="1"/>
    <xf numFmtId="0" fontId="0" fillId="3" borderId="0" xfId="0" applyFill="1"/>
    <xf numFmtId="0" fontId="56" fillId="3" borderId="3" xfId="0" applyFont="1" applyFill="1" applyBorder="1"/>
    <xf numFmtId="3" fontId="56" fillId="3" borderId="3" xfId="0" applyNumberFormat="1" applyFont="1" applyFill="1" applyBorder="1" applyAlignment="1">
      <alignment horizontal="right"/>
    </xf>
    <xf numFmtId="166" fontId="0" fillId="3" borderId="3" xfId="0" applyNumberFormat="1" applyFill="1" applyBorder="1"/>
    <xf numFmtId="166" fontId="0" fillId="3" borderId="3" xfId="0" applyNumberFormat="1" applyFill="1" applyBorder="1" applyAlignment="1">
      <alignment horizontal="center"/>
    </xf>
    <xf numFmtId="3" fontId="16" fillId="3" borderId="3" xfId="0" applyNumberFormat="1" applyFont="1" applyFill="1" applyBorder="1" applyAlignment="1">
      <alignment horizontal="right" vertical="center" wrapText="1"/>
    </xf>
    <xf numFmtId="0" fontId="0" fillId="3" borderId="0" xfId="0" applyFill="1" applyAlignment="1">
      <alignment horizontal="left"/>
    </xf>
    <xf numFmtId="16" fontId="0" fillId="0" borderId="0" xfId="0" applyNumberFormat="1"/>
    <xf numFmtId="3" fontId="53" fillId="0" borderId="0" xfId="0" applyNumberFormat="1" applyFont="1" applyAlignment="1">
      <alignment horizontal="left"/>
    </xf>
    <xf numFmtId="0" fontId="52" fillId="3" borderId="3" xfId="0" applyFont="1" applyFill="1" applyBorder="1" applyAlignment="1">
      <alignment horizontal="left"/>
    </xf>
    <xf numFmtId="3" fontId="0" fillId="3" borderId="3" xfId="0" applyNumberFormat="1" applyFill="1" applyBorder="1"/>
    <xf numFmtId="0" fontId="24" fillId="3" borderId="3" xfId="0" applyFont="1" applyFill="1" applyBorder="1" applyAlignment="1">
      <alignment horizontal="left" indent="5"/>
    </xf>
    <xf numFmtId="0" fontId="2" fillId="0" borderId="0" xfId="0" applyFont="1"/>
    <xf numFmtId="172" fontId="2" fillId="0" borderId="0" xfId="1" applyNumberFormat="1" applyFont="1"/>
    <xf numFmtId="172" fontId="2" fillId="0" borderId="0" xfId="0" applyNumberFormat="1" applyFont="1"/>
    <xf numFmtId="3" fontId="57" fillId="21" borderId="3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left"/>
    </xf>
    <xf numFmtId="3" fontId="2" fillId="0" borderId="3" xfId="0" applyNumberFormat="1" applyFont="1" applyBorder="1" applyAlignment="1">
      <alignment horizontal="right"/>
    </xf>
    <xf numFmtId="0" fontId="56" fillId="11" borderId="3" xfId="0" applyFont="1" applyFill="1" applyBorder="1"/>
    <xf numFmtId="3" fontId="56" fillId="11" borderId="3" xfId="0" applyNumberFormat="1" applyFont="1" applyFill="1" applyBorder="1" applyAlignment="1">
      <alignment horizontal="right"/>
    </xf>
    <xf numFmtId="172" fontId="0" fillId="0" borderId="0" xfId="1" applyNumberFormat="1" applyFont="1" applyFill="1"/>
    <xf numFmtId="172" fontId="4" fillId="0" borderId="0" xfId="0" applyNumberFormat="1" applyFont="1"/>
    <xf numFmtId="0" fontId="4" fillId="0" borderId="0" xfId="0" applyFont="1"/>
    <xf numFmtId="0" fontId="2" fillId="11" borderId="3" xfId="0" applyFont="1" applyFill="1" applyBorder="1" applyAlignment="1">
      <alignment horizontal="left"/>
    </xf>
    <xf numFmtId="3" fontId="2" fillId="11" borderId="3" xfId="0" applyNumberFormat="1" applyFont="1" applyFill="1" applyBorder="1" applyAlignment="1">
      <alignment horizontal="right"/>
    </xf>
    <xf numFmtId="0" fontId="0" fillId="11" borderId="3" xfId="0" applyFill="1" applyBorder="1" applyAlignment="1">
      <alignment horizontal="left"/>
    </xf>
    <xf numFmtId="3" fontId="0" fillId="11" borderId="3" xfId="0" applyNumberFormat="1" applyFill="1" applyBorder="1" applyAlignment="1">
      <alignment horizontal="right"/>
    </xf>
    <xf numFmtId="172" fontId="3" fillId="21" borderId="3" xfId="0" applyNumberFormat="1" applyFont="1" applyFill="1" applyBorder="1"/>
    <xf numFmtId="0" fontId="58" fillId="0" borderId="3" xfId="0" applyFont="1" applyBorder="1" applyAlignment="1">
      <alignment horizontal="left"/>
    </xf>
    <xf numFmtId="3" fontId="58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3" fontId="4" fillId="0" borderId="3" xfId="0" applyNumberFormat="1" applyFont="1" applyBorder="1" applyAlignment="1">
      <alignment horizontal="right"/>
    </xf>
    <xf numFmtId="166" fontId="0" fillId="0" borderId="1" xfId="0" applyNumberFormat="1" applyBorder="1"/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0" fillId="5" borderId="3" xfId="0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6" xfId="0" applyBorder="1" applyAlignment="1">
      <alignment horizontal="left"/>
    </xf>
    <xf numFmtId="0" fontId="0" fillId="0" borderId="57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8" borderId="56" xfId="0" applyFill="1" applyBorder="1" applyAlignment="1">
      <alignment horizontal="left"/>
    </xf>
    <xf numFmtId="0" fontId="0" fillId="8" borderId="57" xfId="0" applyFill="1" applyBorder="1" applyAlignment="1">
      <alignment horizontal="left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0" fillId="8" borderId="55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47" fillId="18" borderId="3" xfId="0" applyFont="1" applyFill="1" applyBorder="1" applyAlignment="1">
      <alignment horizontal="center" vertical="center" wrapText="1"/>
    </xf>
    <xf numFmtId="0" fontId="47" fillId="18" borderId="3" xfId="0" applyFont="1" applyFill="1" applyBorder="1" applyAlignment="1">
      <alignment horizontal="center"/>
    </xf>
    <xf numFmtId="0" fontId="53" fillId="8" borderId="3" xfId="0" applyFont="1" applyFill="1" applyBorder="1" applyAlignment="1">
      <alignment horizontal="center"/>
    </xf>
    <xf numFmtId="0" fontId="27" fillId="17" borderId="58" xfId="0" applyFont="1" applyFill="1" applyBorder="1" applyAlignment="1">
      <alignment horizontal="center" wrapText="1"/>
    </xf>
    <xf numFmtId="0" fontId="27" fillId="17" borderId="59" xfId="0" applyFont="1" applyFill="1" applyBorder="1" applyAlignment="1">
      <alignment horizontal="center" wrapText="1"/>
    </xf>
    <xf numFmtId="0" fontId="27" fillId="17" borderId="0" xfId="0" applyFont="1" applyFill="1" applyAlignment="1">
      <alignment horizontal="center"/>
    </xf>
    <xf numFmtId="0" fontId="47" fillId="9" borderId="3" xfId="0" applyFont="1" applyFill="1" applyBorder="1" applyAlignment="1">
      <alignment horizontal="center"/>
    </xf>
    <xf numFmtId="0" fontId="47" fillId="8" borderId="3" xfId="0" applyFont="1" applyFill="1" applyBorder="1" applyAlignment="1">
      <alignment horizontal="center"/>
    </xf>
    <xf numFmtId="0" fontId="31" fillId="0" borderId="54" xfId="0" applyFont="1" applyBorder="1" applyAlignment="1">
      <alignment horizontal="center" vertical="center" wrapText="1"/>
    </xf>
    <xf numFmtId="0" fontId="22" fillId="13" borderId="54" xfId="0" applyFont="1" applyFill="1" applyBorder="1" applyAlignment="1">
      <alignment horizontal="center" vertical="center" wrapText="1"/>
    </xf>
    <xf numFmtId="0" fontId="30" fillId="11" borderId="0" xfId="0" applyFont="1" applyFill="1" applyAlignment="1">
      <alignment horizontal="center"/>
    </xf>
    <xf numFmtId="0" fontId="31" fillId="13" borderId="54" xfId="0" applyFont="1" applyFill="1" applyBorder="1" applyAlignment="1">
      <alignment horizontal="center"/>
    </xf>
    <xf numFmtId="0" fontId="18" fillId="0" borderId="54" xfId="0" applyFont="1" applyBorder="1" applyAlignment="1">
      <alignment horizontal="left"/>
    </xf>
    <xf numFmtId="0" fontId="31" fillId="13" borderId="54" xfId="0" applyFont="1" applyFill="1" applyBorder="1" applyAlignment="1">
      <alignment horizontal="center" vertical="center" wrapText="1"/>
    </xf>
    <xf numFmtId="0" fontId="22" fillId="13" borderId="54" xfId="0" applyFont="1" applyFill="1" applyBorder="1" applyAlignment="1">
      <alignment horizontal="center"/>
    </xf>
    <xf numFmtId="49" fontId="22" fillId="12" borderId="0" xfId="0" applyNumberFormat="1" applyFont="1" applyFill="1" applyAlignment="1">
      <alignment horizontal="center" vertical="center"/>
    </xf>
    <xf numFmtId="0" fontId="30" fillId="11" borderId="51" xfId="0" applyFont="1" applyFill="1" applyBorder="1" applyAlignment="1">
      <alignment horizontal="center" vertical="center"/>
    </xf>
    <xf numFmtId="0" fontId="31" fillId="11" borderId="0" xfId="0" applyFont="1" applyFill="1" applyAlignment="1">
      <alignment horizontal="center"/>
    </xf>
    <xf numFmtId="0" fontId="15" fillId="8" borderId="0" xfId="0" applyFont="1" applyFill="1" applyAlignment="1">
      <alignment horizontal="center" vertical="center" wrapText="1"/>
    </xf>
    <xf numFmtId="166" fontId="17" fillId="9" borderId="3" xfId="0" applyNumberFormat="1" applyFont="1" applyFill="1" applyBorder="1" applyAlignment="1">
      <alignment horizontal="center" vertical="center"/>
    </xf>
    <xf numFmtId="166" fontId="17" fillId="9" borderId="3" xfId="0" applyNumberFormat="1" applyFont="1" applyFill="1" applyBorder="1" applyAlignment="1">
      <alignment horizontal="center" vertical="center" wrapText="1"/>
    </xf>
    <xf numFmtId="166" fontId="2" fillId="9" borderId="3" xfId="0" applyNumberFormat="1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 wrapText="1"/>
    </xf>
    <xf numFmtId="0" fontId="15" fillId="9" borderId="2" xfId="0" applyFont="1" applyFill="1" applyBorder="1" applyAlignment="1">
      <alignment horizontal="center" vertical="center" wrapText="1"/>
    </xf>
    <xf numFmtId="167" fontId="32" fillId="0" borderId="0" xfId="4" applyFont="1" applyAlignment="1" applyProtection="1">
      <alignment horizontal="left" wrapText="1"/>
      <protection hidden="1"/>
    </xf>
    <xf numFmtId="167" fontId="32" fillId="0" borderId="0" xfId="4" applyFont="1" applyAlignment="1" applyProtection="1">
      <alignment horizontal="left"/>
      <protection hidden="1"/>
    </xf>
    <xf numFmtId="167" fontId="37" fillId="5" borderId="44" xfId="4" applyFont="1" applyFill="1" applyBorder="1" applyAlignment="1" applyProtection="1">
      <alignment horizontal="left" wrapText="1"/>
      <protection hidden="1"/>
    </xf>
    <xf numFmtId="167" fontId="37" fillId="5" borderId="45" xfId="4" applyFont="1" applyFill="1" applyBorder="1" applyAlignment="1" applyProtection="1">
      <alignment horizontal="left" wrapText="1"/>
      <protection hidden="1"/>
    </xf>
    <xf numFmtId="167" fontId="37" fillId="5" borderId="46" xfId="4" applyFont="1" applyFill="1" applyBorder="1" applyAlignment="1" applyProtection="1">
      <alignment horizontal="left" wrapText="1"/>
      <protection hidden="1"/>
    </xf>
    <xf numFmtId="167" fontId="37" fillId="5" borderId="44" xfId="4" applyFont="1" applyFill="1" applyBorder="1" applyAlignment="1" applyProtection="1">
      <alignment horizontal="right" vertical="center" wrapText="1"/>
      <protection hidden="1"/>
    </xf>
    <xf numFmtId="167" fontId="37" fillId="5" borderId="45" xfId="4" applyFont="1" applyFill="1" applyBorder="1" applyAlignment="1" applyProtection="1">
      <alignment horizontal="right" vertical="center" wrapText="1"/>
      <protection hidden="1"/>
    </xf>
    <xf numFmtId="167" fontId="37" fillId="5" borderId="46" xfId="4" applyFont="1" applyFill="1" applyBorder="1" applyAlignment="1" applyProtection="1">
      <alignment horizontal="right" vertical="center" wrapText="1"/>
      <protection hidden="1"/>
    </xf>
    <xf numFmtId="167" fontId="37" fillId="5" borderId="44" xfId="4" applyFont="1" applyFill="1" applyBorder="1" applyAlignment="1" applyProtection="1">
      <alignment horizontal="left" vertical="center" wrapText="1"/>
      <protection hidden="1"/>
    </xf>
    <xf numFmtId="167" fontId="37" fillId="5" borderId="45" xfId="4" applyFont="1" applyFill="1" applyBorder="1" applyAlignment="1" applyProtection="1">
      <alignment horizontal="left" vertical="center" wrapText="1"/>
      <protection hidden="1"/>
    </xf>
    <xf numFmtId="167" fontId="37" fillId="5" borderId="46" xfId="4" applyFont="1" applyFill="1" applyBorder="1" applyAlignment="1" applyProtection="1">
      <alignment horizontal="left" vertical="center" wrapText="1"/>
      <protection hidden="1"/>
    </xf>
    <xf numFmtId="166" fontId="42" fillId="5" borderId="48" xfId="4" applyNumberFormat="1" applyFont="1" applyFill="1" applyBorder="1" applyAlignment="1" applyProtection="1">
      <alignment wrapText="1"/>
      <protection locked="0"/>
    </xf>
    <xf numFmtId="167" fontId="40" fillId="6" borderId="44" xfId="4" applyFont="1" applyFill="1" applyBorder="1" applyAlignment="1" applyProtection="1">
      <alignment horizontal="left" vertical="center" wrapText="1"/>
      <protection hidden="1"/>
    </xf>
    <xf numFmtId="167" fontId="40" fillId="6" borderId="45" xfId="4" applyFont="1" applyFill="1" applyBorder="1" applyAlignment="1" applyProtection="1">
      <alignment horizontal="left" vertical="center" wrapText="1"/>
      <protection hidden="1"/>
    </xf>
    <xf numFmtId="167" fontId="40" fillId="6" borderId="46" xfId="4" applyFont="1" applyFill="1" applyBorder="1" applyAlignment="1" applyProtection="1">
      <alignment horizontal="left" vertical="center" wrapText="1"/>
      <protection hidden="1"/>
    </xf>
    <xf numFmtId="167" fontId="40" fillId="5" borderId="48" xfId="4" applyFont="1" applyFill="1" applyBorder="1" applyAlignment="1" applyProtection="1">
      <alignment horizontal="left" vertical="center" wrapText="1"/>
      <protection hidden="1"/>
    </xf>
    <xf numFmtId="166" fontId="42" fillId="6" borderId="44" xfId="4" applyNumberFormat="1" applyFont="1" applyFill="1" applyBorder="1" applyAlignment="1" applyProtection="1">
      <alignment wrapText="1"/>
      <protection hidden="1"/>
    </xf>
    <xf numFmtId="166" fontId="42" fillId="6" borderId="45" xfId="4" applyNumberFormat="1" applyFont="1" applyFill="1" applyBorder="1" applyAlignment="1" applyProtection="1">
      <alignment wrapText="1"/>
      <protection hidden="1"/>
    </xf>
    <xf numFmtId="166" fontId="42" fillId="2" borderId="45" xfId="4" applyNumberFormat="1" applyFont="1" applyFill="1" applyBorder="1" applyAlignment="1" applyProtection="1">
      <alignment wrapText="1"/>
      <protection hidden="1"/>
    </xf>
    <xf numFmtId="166" fontId="42" fillId="2" borderId="46" xfId="4" applyNumberFormat="1" applyFont="1" applyFill="1" applyBorder="1" applyAlignment="1" applyProtection="1">
      <alignment wrapText="1"/>
      <protection hidden="1"/>
    </xf>
    <xf numFmtId="167" fontId="40" fillId="6" borderId="44" xfId="4" applyFont="1" applyFill="1" applyBorder="1" applyAlignment="1" applyProtection="1">
      <alignment horizontal="center" vertical="center" wrapText="1"/>
      <protection hidden="1"/>
    </xf>
    <xf numFmtId="167" fontId="40" fillId="6" borderId="45" xfId="4" applyFont="1" applyFill="1" applyBorder="1" applyAlignment="1" applyProtection="1">
      <alignment horizontal="center" vertical="center" wrapText="1"/>
      <protection hidden="1"/>
    </xf>
    <xf numFmtId="167" fontId="40" fillId="6" borderId="46" xfId="4" applyFont="1" applyFill="1" applyBorder="1" applyAlignment="1" applyProtection="1">
      <alignment horizontal="center" vertical="center" wrapText="1"/>
      <protection hidden="1"/>
    </xf>
    <xf numFmtId="166" fontId="42" fillId="2" borderId="48" xfId="4" applyNumberFormat="1" applyFont="1" applyFill="1" applyBorder="1" applyAlignment="1" applyProtection="1">
      <alignment vertical="center" wrapText="1"/>
      <protection hidden="1"/>
    </xf>
    <xf numFmtId="167" fontId="37" fillId="5" borderId="48" xfId="4" applyFont="1" applyFill="1" applyBorder="1" applyAlignment="1" applyProtection="1">
      <alignment horizontal="left" vertical="center" wrapText="1"/>
      <protection hidden="1"/>
    </xf>
    <xf numFmtId="166" fontId="42" fillId="6" borderId="46" xfId="4" applyNumberFormat="1" applyFont="1" applyFill="1" applyBorder="1" applyAlignment="1" applyProtection="1">
      <alignment wrapText="1"/>
      <protection hidden="1"/>
    </xf>
    <xf numFmtId="166" fontId="42" fillId="5" borderId="48" xfId="4" applyNumberFormat="1" applyFont="1" applyFill="1" applyBorder="1" applyAlignment="1" applyProtection="1">
      <alignment vertical="center" wrapText="1"/>
      <protection locked="0"/>
    </xf>
    <xf numFmtId="166" fontId="42" fillId="6" borderId="44" xfId="4" applyNumberFormat="1" applyFont="1" applyFill="1" applyBorder="1" applyAlignment="1" applyProtection="1">
      <alignment wrapText="1"/>
      <protection locked="0"/>
    </xf>
    <xf numFmtId="166" fontId="42" fillId="6" borderId="45" xfId="4" applyNumberFormat="1" applyFont="1" applyFill="1" applyBorder="1" applyAlignment="1" applyProtection="1">
      <alignment wrapText="1"/>
      <protection locked="0"/>
    </xf>
    <xf numFmtId="166" fontId="42" fillId="6" borderId="46" xfId="4" applyNumberFormat="1" applyFont="1" applyFill="1" applyBorder="1" applyAlignment="1" applyProtection="1">
      <alignment wrapText="1"/>
      <protection locked="0"/>
    </xf>
    <xf numFmtId="166" fontId="42" fillId="0" borderId="45" xfId="4" applyNumberFormat="1" applyFont="1" applyBorder="1" applyAlignment="1" applyProtection="1">
      <alignment wrapText="1"/>
      <protection locked="0"/>
    </xf>
    <xf numFmtId="166" fontId="42" fillId="0" borderId="46" xfId="4" applyNumberFormat="1" applyFont="1" applyBorder="1" applyAlignment="1" applyProtection="1">
      <alignment wrapText="1"/>
      <protection locked="0"/>
    </xf>
    <xf numFmtId="166" fontId="42" fillId="2" borderId="44" xfId="4" applyNumberFormat="1" applyFont="1" applyFill="1" applyBorder="1" applyAlignment="1" applyProtection="1">
      <alignment horizontal="right" wrapText="1"/>
      <protection locked="0"/>
    </xf>
    <xf numFmtId="166" fontId="42" fillId="2" borderId="45" xfId="4" applyNumberFormat="1" applyFont="1" applyFill="1" applyBorder="1" applyAlignment="1" applyProtection="1">
      <alignment horizontal="right" wrapText="1"/>
      <protection locked="0"/>
    </xf>
    <xf numFmtId="166" fontId="42" fillId="2" borderId="46" xfId="4" applyNumberFormat="1" applyFont="1" applyFill="1" applyBorder="1" applyAlignment="1" applyProtection="1">
      <alignment horizontal="right" wrapText="1"/>
      <protection locked="0"/>
    </xf>
    <xf numFmtId="166" fontId="42" fillId="2" borderId="44" xfId="4" applyNumberFormat="1" applyFont="1" applyFill="1" applyBorder="1" applyAlignment="1" applyProtection="1">
      <alignment horizontal="right" wrapText="1"/>
      <protection hidden="1"/>
    </xf>
    <xf numFmtId="166" fontId="42" fillId="2" borderId="45" xfId="4" applyNumberFormat="1" applyFont="1" applyFill="1" applyBorder="1" applyAlignment="1" applyProtection="1">
      <alignment horizontal="right" wrapText="1"/>
      <protection hidden="1"/>
    </xf>
    <xf numFmtId="166" fontId="42" fillId="2" borderId="46" xfId="4" applyNumberFormat="1" applyFont="1" applyFill="1" applyBorder="1" applyAlignment="1" applyProtection="1">
      <alignment horizontal="right" wrapText="1"/>
      <protection hidden="1"/>
    </xf>
    <xf numFmtId="167" fontId="37" fillId="3" borderId="44" xfId="4" applyFont="1" applyFill="1" applyBorder="1" applyAlignment="1" applyProtection="1">
      <alignment horizontal="left" vertical="center" wrapText="1"/>
      <protection hidden="1"/>
    </xf>
    <xf numFmtId="167" fontId="37" fillId="3" borderId="45" xfId="4" applyFont="1" applyFill="1" applyBorder="1" applyAlignment="1" applyProtection="1">
      <alignment horizontal="left" vertical="center" wrapText="1"/>
      <protection hidden="1"/>
    </xf>
    <xf numFmtId="167" fontId="37" fillId="3" borderId="46" xfId="4" applyFont="1" applyFill="1" applyBorder="1" applyAlignment="1" applyProtection="1">
      <alignment horizontal="left" vertical="center" wrapText="1"/>
      <protection hidden="1"/>
    </xf>
    <xf numFmtId="166" fontId="42" fillId="3" borderId="44" xfId="4" applyNumberFormat="1" applyFont="1" applyFill="1" applyBorder="1" applyAlignment="1" applyProtection="1">
      <alignment horizontal="right" wrapText="1"/>
      <protection hidden="1"/>
    </xf>
    <xf numFmtId="166" fontId="42" fillId="3" borderId="45" xfId="4" applyNumberFormat="1" applyFont="1" applyFill="1" applyBorder="1" applyAlignment="1" applyProtection="1">
      <alignment horizontal="right" wrapText="1"/>
      <protection hidden="1"/>
    </xf>
    <xf numFmtId="166" fontId="42" fillId="3" borderId="46" xfId="4" applyNumberFormat="1" applyFont="1" applyFill="1" applyBorder="1" applyAlignment="1" applyProtection="1">
      <alignment horizontal="right" wrapText="1"/>
      <protection hidden="1"/>
    </xf>
    <xf numFmtId="167" fontId="40" fillId="6" borderId="48" xfId="4" applyFont="1" applyFill="1" applyBorder="1" applyAlignment="1" applyProtection="1">
      <alignment horizontal="center" vertical="center" wrapText="1"/>
      <protection hidden="1"/>
    </xf>
    <xf numFmtId="167" fontId="40" fillId="6" borderId="47" xfId="4" applyFont="1" applyFill="1" applyBorder="1" applyAlignment="1" applyProtection="1">
      <alignment horizontal="left" vertical="center" wrapText="1"/>
      <protection hidden="1"/>
    </xf>
    <xf numFmtId="167" fontId="40" fillId="6" borderId="49" xfId="4" applyFont="1" applyFill="1" applyBorder="1" applyAlignment="1" applyProtection="1">
      <alignment horizontal="left" vertical="center" wrapText="1"/>
      <protection hidden="1"/>
    </xf>
    <xf numFmtId="167" fontId="40" fillId="6" borderId="7" xfId="4" applyFont="1" applyFill="1" applyBorder="1" applyAlignment="1" applyProtection="1">
      <alignment vertical="center" wrapText="1"/>
      <protection hidden="1"/>
    </xf>
    <xf numFmtId="167" fontId="40" fillId="6" borderId="8" xfId="4" applyFont="1" applyFill="1" applyBorder="1" applyAlignment="1" applyProtection="1">
      <alignment vertical="center" wrapText="1"/>
      <protection hidden="1"/>
    </xf>
    <xf numFmtId="167" fontId="40" fillId="6" borderId="43" xfId="4" applyFont="1" applyFill="1" applyBorder="1" applyAlignment="1" applyProtection="1">
      <alignment vertical="center" wrapText="1"/>
      <protection hidden="1"/>
    </xf>
    <xf numFmtId="167" fontId="40" fillId="6" borderId="39" xfId="4" applyFont="1" applyFill="1" applyBorder="1" applyAlignment="1" applyProtection="1">
      <alignment vertical="center" wrapText="1"/>
      <protection hidden="1"/>
    </xf>
    <xf numFmtId="167" fontId="40" fillId="6" borderId="40" xfId="4" applyFont="1" applyFill="1" applyBorder="1" applyAlignment="1" applyProtection="1">
      <alignment vertical="center" wrapText="1"/>
      <protection hidden="1"/>
    </xf>
    <xf numFmtId="167" fontId="40" fillId="6" borderId="42" xfId="4" applyFont="1" applyFill="1" applyBorder="1" applyAlignment="1" applyProtection="1">
      <alignment vertical="center" wrapText="1"/>
      <protection hidden="1"/>
    </xf>
    <xf numFmtId="166" fontId="42" fillId="2" borderId="48" xfId="4" applyNumberFormat="1" applyFont="1" applyFill="1" applyBorder="1" applyAlignment="1" applyProtection="1">
      <alignment wrapText="1"/>
      <protection hidden="1"/>
    </xf>
    <xf numFmtId="167" fontId="37" fillId="5" borderId="44" xfId="4" applyFont="1" applyFill="1" applyBorder="1" applyAlignment="1" applyProtection="1">
      <alignment vertical="center" wrapText="1"/>
      <protection hidden="1"/>
    </xf>
    <xf numFmtId="167" fontId="37" fillId="5" borderId="45" xfId="4" applyFont="1" applyFill="1" applyBorder="1" applyAlignment="1" applyProtection="1">
      <alignment vertical="center" wrapText="1"/>
      <protection hidden="1"/>
    </xf>
    <xf numFmtId="167" fontId="37" fillId="5" borderId="46" xfId="4" applyFont="1" applyFill="1" applyBorder="1" applyAlignment="1" applyProtection="1">
      <alignment vertical="center" wrapText="1"/>
      <protection hidden="1"/>
    </xf>
    <xf numFmtId="166" fontId="42" fillId="6" borderId="44" xfId="4" applyNumberFormat="1" applyFont="1" applyFill="1" applyBorder="1" applyAlignment="1" applyProtection="1">
      <alignment horizontal="center" wrapText="1"/>
      <protection hidden="1"/>
    </xf>
    <xf numFmtId="166" fontId="42" fillId="6" borderId="45" xfId="4" applyNumberFormat="1" applyFont="1" applyFill="1" applyBorder="1" applyAlignment="1" applyProtection="1">
      <alignment horizontal="center" wrapText="1"/>
      <protection hidden="1"/>
    </xf>
    <xf numFmtId="166" fontId="42" fillId="6" borderId="46" xfId="4" applyNumberFormat="1" applyFont="1" applyFill="1" applyBorder="1" applyAlignment="1" applyProtection="1">
      <alignment horizontal="center" wrapText="1"/>
      <protection hidden="1"/>
    </xf>
    <xf numFmtId="166" fontId="42" fillId="2" borderId="44" xfId="4" applyNumberFormat="1" applyFont="1" applyFill="1" applyBorder="1" applyAlignment="1" applyProtection="1">
      <alignment wrapText="1"/>
      <protection hidden="1"/>
    </xf>
    <xf numFmtId="166" fontId="42" fillId="2" borderId="48" xfId="4" applyNumberFormat="1" applyFont="1" applyFill="1" applyBorder="1" applyAlignment="1" applyProtection="1">
      <alignment vertical="center" wrapText="1"/>
      <protection locked="0"/>
    </xf>
    <xf numFmtId="166" fontId="42" fillId="2" borderId="45" xfId="4" applyNumberFormat="1" applyFont="1" applyFill="1" applyBorder="1" applyAlignment="1" applyProtection="1">
      <alignment wrapText="1"/>
      <protection locked="0"/>
    </xf>
    <xf numFmtId="166" fontId="42" fillId="2" borderId="46" xfId="4" applyNumberFormat="1" applyFont="1" applyFill="1" applyBorder="1" applyAlignment="1" applyProtection="1">
      <alignment wrapText="1"/>
      <protection locked="0"/>
    </xf>
    <xf numFmtId="167" fontId="1" fillId="0" borderId="0" xfId="4" applyAlignment="1">
      <alignment horizontal="center" wrapText="1"/>
    </xf>
    <xf numFmtId="166" fontId="42" fillId="2" borderId="44" xfId="4" applyNumberFormat="1" applyFont="1" applyFill="1" applyBorder="1" applyAlignment="1" applyProtection="1">
      <alignment vertical="center" wrapText="1"/>
      <protection locked="0"/>
    </xf>
    <xf numFmtId="166" fontId="42" fillId="2" borderId="45" xfId="4" applyNumberFormat="1" applyFont="1" applyFill="1" applyBorder="1" applyAlignment="1" applyProtection="1">
      <alignment vertical="center" wrapText="1"/>
      <protection locked="0"/>
    </xf>
    <xf numFmtId="166" fontId="42" fillId="2" borderId="46" xfId="4" applyNumberFormat="1" applyFont="1" applyFill="1" applyBorder="1" applyAlignment="1" applyProtection="1">
      <alignment vertical="center" wrapText="1"/>
      <protection locked="0"/>
    </xf>
    <xf numFmtId="167" fontId="37" fillId="5" borderId="48" xfId="4" applyFont="1" applyFill="1" applyBorder="1" applyAlignment="1" applyProtection="1">
      <alignment wrapText="1"/>
      <protection hidden="1"/>
    </xf>
    <xf numFmtId="166" fontId="42" fillId="0" borderId="48" xfId="4" applyNumberFormat="1" applyFont="1" applyBorder="1" applyAlignment="1" applyProtection="1">
      <alignment wrapText="1"/>
      <protection hidden="1"/>
    </xf>
    <xf numFmtId="167" fontId="40" fillId="6" borderId="44" xfId="4" applyFont="1" applyFill="1" applyBorder="1" applyAlignment="1">
      <alignment horizontal="left" vertical="center" wrapText="1"/>
    </xf>
    <xf numFmtId="167" fontId="40" fillId="6" borderId="45" xfId="4" applyFont="1" applyFill="1" applyBorder="1" applyAlignment="1">
      <alignment horizontal="left" vertical="center" wrapText="1"/>
    </xf>
    <xf numFmtId="167" fontId="40" fillId="6" borderId="46" xfId="4" applyFont="1" applyFill="1" applyBorder="1" applyAlignment="1">
      <alignment horizontal="left" vertical="center" wrapText="1"/>
    </xf>
    <xf numFmtId="166" fontId="42" fillId="0" borderId="45" xfId="4" applyNumberFormat="1" applyFont="1" applyBorder="1" applyAlignment="1" applyProtection="1">
      <alignment wrapText="1"/>
      <protection hidden="1"/>
    </xf>
    <xf numFmtId="166" fontId="42" fillId="0" borderId="46" xfId="4" applyNumberFormat="1" applyFont="1" applyBorder="1" applyAlignment="1" applyProtection="1">
      <alignment wrapText="1"/>
      <protection hidden="1"/>
    </xf>
    <xf numFmtId="167" fontId="37" fillId="0" borderId="44" xfId="4" applyFont="1" applyBorder="1" applyAlignment="1">
      <alignment horizontal="left" vertical="center" wrapText="1"/>
    </xf>
    <xf numFmtId="167" fontId="37" fillId="0" borderId="45" xfId="4" applyFont="1" applyBorder="1" applyAlignment="1">
      <alignment horizontal="left" vertical="center" wrapText="1"/>
    </xf>
    <xf numFmtId="167" fontId="37" fillId="0" borderId="46" xfId="4" applyFont="1" applyBorder="1" applyAlignment="1">
      <alignment horizontal="left" vertical="center" wrapText="1"/>
    </xf>
    <xf numFmtId="166" fontId="42" fillId="0" borderId="7" xfId="4" applyNumberFormat="1" applyFont="1" applyBorder="1" applyAlignment="1" applyProtection="1">
      <alignment wrapText="1"/>
      <protection hidden="1"/>
    </xf>
    <xf numFmtId="166" fontId="42" fillId="0" borderId="8" xfId="4" applyNumberFormat="1" applyFont="1" applyBorder="1" applyAlignment="1" applyProtection="1">
      <alignment wrapText="1"/>
      <protection hidden="1"/>
    </xf>
    <xf numFmtId="166" fontId="42" fillId="0" borderId="43" xfId="4" applyNumberFormat="1" applyFont="1" applyBorder="1" applyAlignment="1" applyProtection="1">
      <alignment wrapText="1"/>
      <protection hidden="1"/>
    </xf>
    <xf numFmtId="167" fontId="37" fillId="5" borderId="44" xfId="4" applyFont="1" applyFill="1" applyBorder="1" applyAlignment="1">
      <alignment horizontal="left" vertical="center" wrapText="1"/>
    </xf>
    <xf numFmtId="167" fontId="37" fillId="5" borderId="45" xfId="4" applyFont="1" applyFill="1" applyBorder="1" applyAlignment="1">
      <alignment horizontal="left" vertical="center" wrapText="1"/>
    </xf>
    <xf numFmtId="167" fontId="37" fillId="5" borderId="46" xfId="4" applyFont="1" applyFill="1" applyBorder="1" applyAlignment="1">
      <alignment horizontal="left" vertical="center" wrapText="1"/>
    </xf>
    <xf numFmtId="166" fontId="42" fillId="2" borderId="7" xfId="4" applyNumberFormat="1" applyFont="1" applyFill="1" applyBorder="1" applyAlignment="1" applyProtection="1">
      <alignment wrapText="1"/>
      <protection hidden="1"/>
    </xf>
    <xf numFmtId="166" fontId="42" fillId="2" borderId="8" xfId="4" applyNumberFormat="1" applyFont="1" applyFill="1" applyBorder="1" applyAlignment="1" applyProtection="1">
      <alignment wrapText="1"/>
      <protection hidden="1"/>
    </xf>
    <xf numFmtId="166" fontId="42" fillId="2" borderId="43" xfId="4" applyNumberFormat="1" applyFont="1" applyFill="1" applyBorder="1" applyAlignment="1" applyProtection="1">
      <alignment wrapText="1"/>
      <protection hidden="1"/>
    </xf>
    <xf numFmtId="167" fontId="37" fillId="0" borderId="44" xfId="4" applyFont="1" applyBorder="1" applyAlignment="1">
      <alignment vertical="center" wrapText="1"/>
    </xf>
    <xf numFmtId="167" fontId="37" fillId="0" borderId="45" xfId="4" applyFont="1" applyBorder="1" applyAlignment="1">
      <alignment vertical="center" wrapText="1"/>
    </xf>
    <xf numFmtId="167" fontId="37" fillId="0" borderId="46" xfId="4" applyFont="1" applyBorder="1" applyAlignment="1">
      <alignment vertical="center" wrapText="1"/>
    </xf>
    <xf numFmtId="166" fontId="42" fillId="0" borderId="44" xfId="4" applyNumberFormat="1" applyFont="1" applyBorder="1" applyAlignment="1" applyProtection="1">
      <alignment wrapText="1"/>
      <protection hidden="1"/>
    </xf>
    <xf numFmtId="167" fontId="37" fillId="5" borderId="44" xfId="4" applyFont="1" applyFill="1" applyBorder="1" applyAlignment="1">
      <alignment vertical="center" wrapText="1"/>
    </xf>
    <xf numFmtId="167" fontId="37" fillId="5" borderId="45" xfId="4" applyFont="1" applyFill="1" applyBorder="1" applyAlignment="1">
      <alignment vertical="center" wrapText="1"/>
    </xf>
    <xf numFmtId="167" fontId="37" fillId="5" borderId="46" xfId="4" applyFont="1" applyFill="1" applyBorder="1" applyAlignment="1">
      <alignment vertical="center" wrapText="1"/>
    </xf>
    <xf numFmtId="166" fontId="42" fillId="5" borderId="44" xfId="4" applyNumberFormat="1" applyFont="1" applyFill="1" applyBorder="1" applyAlignment="1" applyProtection="1">
      <alignment wrapText="1"/>
      <protection hidden="1"/>
    </xf>
    <xf numFmtId="166" fontId="42" fillId="5" borderId="45" xfId="4" applyNumberFormat="1" applyFont="1" applyFill="1" applyBorder="1" applyAlignment="1" applyProtection="1">
      <alignment wrapText="1"/>
      <protection hidden="1"/>
    </xf>
    <xf numFmtId="166" fontId="42" fillId="5" borderId="46" xfId="4" applyNumberFormat="1" applyFont="1" applyFill="1" applyBorder="1" applyAlignment="1" applyProtection="1">
      <alignment wrapText="1"/>
      <protection hidden="1"/>
    </xf>
    <xf numFmtId="166" fontId="42" fillId="0" borderId="45" xfId="4" applyNumberFormat="1" applyFont="1" applyBorder="1" applyAlignment="1" applyProtection="1">
      <alignment horizontal="right" wrapText="1"/>
      <protection hidden="1"/>
    </xf>
    <xf numFmtId="166" fontId="42" fillId="0" borderId="46" xfId="4" applyNumberFormat="1" applyFont="1" applyBorder="1" applyAlignment="1" applyProtection="1">
      <alignment horizontal="right" wrapText="1"/>
      <protection hidden="1"/>
    </xf>
    <xf numFmtId="167" fontId="40" fillId="6" borderId="44" xfId="4" applyFont="1" applyFill="1" applyBorder="1" applyAlignment="1">
      <alignment horizontal="center" vertical="center" wrapText="1"/>
    </xf>
    <xf numFmtId="167" fontId="40" fillId="6" borderId="45" xfId="4" applyFont="1" applyFill="1" applyBorder="1" applyAlignment="1">
      <alignment horizontal="center" vertical="center" wrapText="1"/>
    </xf>
    <xf numFmtId="167" fontId="40" fillId="6" borderId="46" xfId="4" applyFont="1" applyFill="1" applyBorder="1" applyAlignment="1">
      <alignment horizontal="center" vertical="center" wrapText="1"/>
    </xf>
    <xf numFmtId="167" fontId="40" fillId="6" borderId="47" xfId="4" applyFont="1" applyFill="1" applyBorder="1" applyAlignment="1" applyProtection="1">
      <alignment horizontal="center" vertical="center" wrapText="1"/>
      <protection hidden="1"/>
    </xf>
    <xf numFmtId="167" fontId="40" fillId="5" borderId="44" xfId="4" applyFont="1" applyFill="1" applyBorder="1" applyAlignment="1">
      <alignment vertical="center" wrapText="1"/>
    </xf>
    <xf numFmtId="167" fontId="40" fillId="5" borderId="45" xfId="4" applyFont="1" applyFill="1" applyBorder="1" applyAlignment="1">
      <alignment vertical="center" wrapText="1"/>
    </xf>
    <xf numFmtId="167" fontId="40" fillId="5" borderId="46" xfId="4" applyFont="1" applyFill="1" applyBorder="1" applyAlignment="1">
      <alignment vertical="center" wrapText="1"/>
    </xf>
    <xf numFmtId="167" fontId="40" fillId="0" borderId="44" xfId="4" applyFont="1" applyBorder="1" applyAlignment="1">
      <alignment vertical="center" wrapText="1"/>
    </xf>
    <xf numFmtId="167" fontId="40" fillId="0" borderId="45" xfId="4" applyFont="1" applyBorder="1" applyAlignment="1">
      <alignment vertical="center" wrapText="1"/>
    </xf>
    <xf numFmtId="167" fontId="40" fillId="0" borderId="46" xfId="4" applyFont="1" applyBorder="1" applyAlignment="1">
      <alignment vertical="center" wrapText="1"/>
    </xf>
    <xf numFmtId="167" fontId="35" fillId="6" borderId="8" xfId="4" applyFont="1" applyFill="1" applyBorder="1" applyAlignment="1" applyProtection="1">
      <alignment wrapText="1"/>
      <protection hidden="1"/>
    </xf>
    <xf numFmtId="167" fontId="35" fillId="6" borderId="43" xfId="4" applyFont="1" applyFill="1" applyBorder="1" applyAlignment="1" applyProtection="1">
      <alignment wrapText="1"/>
      <protection hidden="1"/>
    </xf>
    <xf numFmtId="167" fontId="35" fillId="6" borderId="44" xfId="4" applyFont="1" applyFill="1" applyBorder="1" applyAlignment="1" applyProtection="1">
      <alignment wrapText="1"/>
      <protection hidden="1"/>
    </xf>
    <xf numFmtId="167" fontId="35" fillId="6" borderId="45" xfId="4" applyFont="1" applyFill="1" applyBorder="1" applyAlignment="1" applyProtection="1">
      <alignment wrapText="1"/>
      <protection hidden="1"/>
    </xf>
    <xf numFmtId="167" fontId="35" fillId="6" borderId="46" xfId="4" applyFont="1" applyFill="1" applyBorder="1" applyAlignment="1" applyProtection="1">
      <alignment wrapText="1"/>
      <protection hidden="1"/>
    </xf>
    <xf numFmtId="167" fontId="1" fillId="0" borderId="45" xfId="4" applyBorder="1" applyAlignment="1">
      <alignment vertical="center"/>
    </xf>
    <xf numFmtId="167" fontId="1" fillId="0" borderId="46" xfId="4" applyBorder="1" applyAlignment="1">
      <alignment vertical="center"/>
    </xf>
    <xf numFmtId="167" fontId="41" fillId="0" borderId="45" xfId="6" applyFont="1" applyBorder="1"/>
    <xf numFmtId="167" fontId="41" fillId="0" borderId="46" xfId="6" applyFont="1" applyBorder="1"/>
    <xf numFmtId="0" fontId="3" fillId="7" borderId="0" xfId="0" applyFont="1" applyFill="1" applyAlignment="1">
      <alignment horizontal="center" vertical="center"/>
    </xf>
    <xf numFmtId="0" fontId="9" fillId="7" borderId="0" xfId="3" applyFont="1" applyFill="1" applyAlignment="1">
      <alignment horizontal="center" vertical="center"/>
    </xf>
    <xf numFmtId="167" fontId="39" fillId="6" borderId="7" xfId="4" applyFont="1" applyFill="1" applyBorder="1" applyAlignment="1">
      <alignment horizontal="left" vertical="center" wrapText="1"/>
    </xf>
    <xf numFmtId="167" fontId="39" fillId="6" borderId="8" xfId="4" applyFont="1" applyFill="1" applyBorder="1" applyAlignment="1">
      <alignment horizontal="left" vertical="center" wrapText="1"/>
    </xf>
    <xf numFmtId="167" fontId="39" fillId="6" borderId="43" xfId="4" applyFont="1" applyFill="1" applyBorder="1" applyAlignment="1">
      <alignment horizontal="left" vertical="center" wrapText="1"/>
    </xf>
    <xf numFmtId="167" fontId="39" fillId="6" borderId="13" xfId="4" applyFont="1" applyFill="1" applyBorder="1" applyAlignment="1">
      <alignment horizontal="left" vertical="center" wrapText="1"/>
    </xf>
    <xf numFmtId="167" fontId="39" fillId="6" borderId="0" xfId="4" applyFont="1" applyFill="1" applyAlignment="1">
      <alignment horizontal="left" vertical="center" wrapText="1"/>
    </xf>
    <xf numFmtId="167" fontId="39" fillId="6" borderId="21" xfId="4" applyFont="1" applyFill="1" applyBorder="1" applyAlignment="1">
      <alignment horizontal="left" vertical="center" wrapText="1"/>
    </xf>
    <xf numFmtId="167" fontId="39" fillId="6" borderId="39" xfId="4" applyFont="1" applyFill="1" applyBorder="1" applyAlignment="1">
      <alignment horizontal="left" vertical="center" wrapText="1"/>
    </xf>
    <xf numFmtId="167" fontId="39" fillId="6" borderId="40" xfId="4" applyFont="1" applyFill="1" applyBorder="1" applyAlignment="1">
      <alignment horizontal="left" vertical="center" wrapText="1"/>
    </xf>
    <xf numFmtId="167" fontId="39" fillId="6" borderId="42" xfId="4" applyFont="1" applyFill="1" applyBorder="1" applyAlignment="1">
      <alignment horizontal="left" vertical="center" wrapText="1"/>
    </xf>
    <xf numFmtId="167" fontId="40" fillId="6" borderId="7" xfId="4" applyFont="1" applyFill="1" applyBorder="1" applyAlignment="1">
      <alignment horizontal="center" vertical="center" wrapText="1"/>
    </xf>
    <xf numFmtId="167" fontId="40" fillId="6" borderId="8" xfId="4" applyFont="1" applyFill="1" applyBorder="1" applyAlignment="1">
      <alignment horizontal="center" vertical="center" wrapText="1"/>
    </xf>
    <xf numFmtId="167" fontId="40" fillId="6" borderId="43" xfId="4" applyFont="1" applyFill="1" applyBorder="1" applyAlignment="1">
      <alignment horizontal="center" vertical="center" wrapText="1"/>
    </xf>
    <xf numFmtId="167" fontId="40" fillId="6" borderId="39" xfId="4" applyFont="1" applyFill="1" applyBorder="1" applyAlignment="1">
      <alignment horizontal="center" vertical="center" wrapText="1"/>
    </xf>
    <xf numFmtId="167" fontId="40" fillId="6" borderId="40" xfId="4" applyFont="1" applyFill="1" applyBorder="1" applyAlignment="1">
      <alignment horizontal="center" vertical="center" wrapText="1"/>
    </xf>
    <xf numFmtId="167" fontId="40" fillId="6" borderId="42" xfId="4" applyFont="1" applyFill="1" applyBorder="1" applyAlignment="1">
      <alignment horizontal="center" vertical="center" wrapText="1"/>
    </xf>
    <xf numFmtId="167" fontId="40" fillId="6" borderId="47" xfId="4" applyFont="1" applyFill="1" applyBorder="1" applyAlignment="1">
      <alignment horizontal="center" vertical="center" wrapText="1"/>
    </xf>
    <xf numFmtId="167" fontId="40" fillId="6" borderId="48" xfId="4" quotePrefix="1" applyFont="1" applyFill="1" applyBorder="1" applyAlignment="1">
      <alignment horizontal="center" vertical="center" wrapText="1"/>
    </xf>
    <xf numFmtId="167" fontId="40" fillId="6" borderId="48" xfId="4" applyFont="1" applyFill="1" applyBorder="1" applyAlignment="1">
      <alignment horizontal="center" vertical="center" wrapText="1"/>
    </xf>
    <xf numFmtId="167" fontId="35" fillId="5" borderId="9" xfId="4" applyFont="1" applyFill="1" applyBorder="1" applyAlignment="1">
      <alignment horizontal="left" vertical="center"/>
    </xf>
    <xf numFmtId="167" fontId="35" fillId="5" borderId="10" xfId="4" applyFont="1" applyFill="1" applyBorder="1" applyAlignment="1">
      <alignment horizontal="left" vertical="center"/>
    </xf>
    <xf numFmtId="167" fontId="35" fillId="5" borderId="11" xfId="4" applyFont="1" applyFill="1" applyBorder="1" applyAlignment="1">
      <alignment horizontal="left" vertical="center"/>
    </xf>
    <xf numFmtId="167" fontId="35" fillId="5" borderId="12" xfId="4" applyFont="1" applyFill="1" applyBorder="1" applyAlignment="1">
      <alignment horizontal="center" vertical="center" wrapText="1"/>
    </xf>
    <xf numFmtId="167" fontId="35" fillId="5" borderId="10" xfId="4" applyFont="1" applyFill="1" applyBorder="1" applyAlignment="1">
      <alignment horizontal="center" vertical="center" wrapText="1"/>
    </xf>
    <xf numFmtId="167" fontId="37" fillId="5" borderId="14" xfId="4" applyFont="1" applyFill="1" applyBorder="1" applyAlignment="1" applyProtection="1">
      <alignment vertical="center"/>
      <protection locked="0"/>
    </xf>
    <xf numFmtId="167" fontId="37" fillId="5" borderId="15" xfId="4" applyFont="1" applyFill="1" applyBorder="1" applyAlignment="1" applyProtection="1">
      <alignment vertical="center"/>
      <protection locked="0"/>
    </xf>
    <xf numFmtId="167" fontId="37" fillId="5" borderId="16" xfId="4" applyFont="1" applyFill="1" applyBorder="1" applyAlignment="1" applyProtection="1">
      <alignment vertical="center"/>
      <protection locked="0"/>
    </xf>
    <xf numFmtId="167" fontId="37" fillId="5" borderId="15" xfId="4" applyFont="1" applyFill="1" applyBorder="1" applyAlignment="1" applyProtection="1">
      <alignment horizontal="center" vertical="center"/>
      <protection locked="0"/>
    </xf>
    <xf numFmtId="167" fontId="37" fillId="5" borderId="16" xfId="4" applyFont="1" applyFill="1" applyBorder="1" applyAlignment="1" applyProtection="1">
      <alignment horizontal="center" vertical="center"/>
      <protection locked="0"/>
    </xf>
    <xf numFmtId="167" fontId="35" fillId="5" borderId="30" xfId="4" applyFont="1" applyFill="1" applyBorder="1" applyAlignment="1" applyProtection="1">
      <alignment wrapText="1"/>
      <protection locked="0"/>
    </xf>
    <xf numFmtId="167" fontId="35" fillId="5" borderId="31" xfId="4" applyFont="1" applyFill="1" applyBorder="1" applyAlignment="1" applyProtection="1">
      <alignment wrapText="1"/>
      <protection locked="0"/>
    </xf>
    <xf numFmtId="3" fontId="38" fillId="5" borderId="13" xfId="4" applyNumberFormat="1" applyFont="1" applyFill="1" applyBorder="1" applyAlignment="1">
      <alignment horizontal="center" vertical="center" wrapText="1"/>
    </xf>
    <xf numFmtId="3" fontId="38" fillId="5" borderId="0" xfId="4" applyNumberFormat="1" applyFont="1" applyFill="1" applyAlignment="1">
      <alignment horizontal="center" vertical="center" wrapText="1"/>
    </xf>
    <xf numFmtId="167" fontId="37" fillId="5" borderId="33" xfId="5" quotePrefix="1" applyFont="1" applyFill="1" applyBorder="1" applyAlignment="1" applyProtection="1">
      <alignment horizontal="center" vertical="top" wrapText="1"/>
      <protection locked="0"/>
    </xf>
    <xf numFmtId="167" fontId="37" fillId="5" borderId="37" xfId="5" quotePrefix="1" applyFont="1" applyFill="1" applyBorder="1" applyAlignment="1" applyProtection="1">
      <alignment horizontal="center" vertical="top" wrapText="1"/>
      <protection locked="0"/>
    </xf>
    <xf numFmtId="167" fontId="37" fillId="5" borderId="34" xfId="4" applyFont="1" applyFill="1" applyBorder="1" applyAlignment="1" applyProtection="1">
      <alignment horizontal="center" vertical="top" wrapText="1"/>
      <protection locked="0"/>
    </xf>
    <xf numFmtId="167" fontId="37" fillId="5" borderId="38" xfId="4" applyFont="1" applyFill="1" applyBorder="1" applyAlignment="1" applyProtection="1">
      <alignment horizontal="center" vertical="top" wrapText="1"/>
      <protection locked="0"/>
    </xf>
    <xf numFmtId="167" fontId="37" fillId="5" borderId="0" xfId="4" applyFont="1" applyFill="1" applyAlignment="1" applyProtection="1">
      <alignment vertical="top" wrapText="1"/>
      <protection locked="0"/>
    </xf>
    <xf numFmtId="167" fontId="37" fillId="5" borderId="35" xfId="4" applyFont="1" applyFill="1" applyBorder="1" applyAlignment="1" applyProtection="1">
      <alignment vertical="top" wrapText="1"/>
      <protection locked="0"/>
    </xf>
    <xf numFmtId="167" fontId="37" fillId="5" borderId="36" xfId="4" quotePrefix="1" applyFont="1" applyFill="1" applyBorder="1" applyAlignment="1" applyProtection="1">
      <alignment horizontal="center" vertical="top" wrapText="1"/>
      <protection locked="0"/>
    </xf>
    <xf numFmtId="167" fontId="37" fillId="5" borderId="37" xfId="4" applyFont="1" applyFill="1" applyBorder="1" applyAlignment="1" applyProtection="1">
      <alignment horizontal="center" vertical="top" wrapText="1"/>
      <protection locked="0"/>
    </xf>
    <xf numFmtId="167" fontId="35" fillId="5" borderId="0" xfId="4" applyFont="1" applyFill="1" applyAlignment="1" applyProtection="1">
      <alignment horizontal="center" wrapText="1"/>
      <protection locked="0"/>
    </xf>
    <xf numFmtId="167" fontId="1" fillId="5" borderId="30" xfId="4" applyFill="1" applyBorder="1" applyAlignment="1" applyProtection="1">
      <alignment horizontal="center" wrapText="1"/>
      <protection locked="0"/>
    </xf>
    <xf numFmtId="167" fontId="1" fillId="5" borderId="31" xfId="4" applyFill="1" applyBorder="1" applyAlignment="1" applyProtection="1">
      <alignment horizontal="center" wrapText="1"/>
      <protection locked="0"/>
    </xf>
    <xf numFmtId="167" fontId="1" fillId="5" borderId="32" xfId="4" applyFill="1" applyBorder="1" applyAlignment="1" applyProtection="1">
      <alignment horizontal="center" wrapText="1"/>
      <protection locked="0"/>
    </xf>
    <xf numFmtId="167" fontId="37" fillId="5" borderId="13" xfId="4" applyFont="1" applyFill="1" applyBorder="1" applyAlignment="1">
      <alignment horizontal="center" vertical="center" wrapText="1"/>
    </xf>
    <xf numFmtId="167" fontId="37" fillId="5" borderId="0" xfId="4" applyFont="1" applyFill="1" applyAlignment="1">
      <alignment horizontal="center" vertical="center" wrapText="1"/>
    </xf>
    <xf numFmtId="167" fontId="37" fillId="5" borderId="18" xfId="4" applyFont="1" applyFill="1" applyBorder="1" applyProtection="1">
      <protection locked="0"/>
    </xf>
    <xf numFmtId="167" fontId="37" fillId="5" borderId="19" xfId="4" applyFont="1" applyFill="1" applyBorder="1" applyProtection="1">
      <protection locked="0"/>
    </xf>
    <xf numFmtId="167" fontId="37" fillId="5" borderId="20" xfId="4" applyFont="1" applyFill="1" applyBorder="1" applyProtection="1">
      <protection locked="0"/>
    </xf>
    <xf numFmtId="167" fontId="37" fillId="5" borderId="0" xfId="4" applyFont="1" applyFill="1" applyProtection="1">
      <protection locked="0"/>
    </xf>
    <xf numFmtId="167" fontId="37" fillId="5" borderId="21" xfId="4" applyFont="1" applyFill="1" applyBorder="1" applyProtection="1">
      <protection locked="0"/>
    </xf>
    <xf numFmtId="167" fontId="37" fillId="6" borderId="22" xfId="4" applyFont="1" applyFill="1" applyBorder="1" applyProtection="1">
      <protection locked="0"/>
    </xf>
    <xf numFmtId="167" fontId="37" fillId="6" borderId="23" xfId="4" applyFont="1" applyFill="1" applyBorder="1" applyProtection="1">
      <protection locked="0"/>
    </xf>
    <xf numFmtId="167" fontId="37" fillId="6" borderId="24" xfId="4" applyFont="1" applyFill="1" applyBorder="1" applyProtection="1">
      <protection locked="0"/>
    </xf>
    <xf numFmtId="167" fontId="37" fillId="6" borderId="25" xfId="4" applyFont="1" applyFill="1" applyBorder="1" applyProtection="1">
      <protection locked="0"/>
    </xf>
    <xf numFmtId="167" fontId="37" fillId="5" borderId="26" xfId="4" applyFont="1" applyFill="1" applyBorder="1" applyProtection="1">
      <protection locked="0"/>
    </xf>
    <xf numFmtId="167" fontId="37" fillId="5" borderId="27" xfId="4" applyFont="1" applyFill="1" applyBorder="1" applyProtection="1">
      <protection locked="0"/>
    </xf>
    <xf numFmtId="167" fontId="37" fillId="5" borderId="28" xfId="4" applyFont="1" applyFill="1" applyBorder="1" applyProtection="1">
      <protection locked="0"/>
    </xf>
    <xf numFmtId="167" fontId="37" fillId="5" borderId="22" xfId="4" applyFont="1" applyFill="1" applyBorder="1" applyProtection="1">
      <protection locked="0"/>
    </xf>
    <xf numFmtId="167" fontId="37" fillId="5" borderId="23" xfId="4" applyFont="1" applyFill="1" applyBorder="1" applyProtection="1">
      <protection locked="0"/>
    </xf>
    <xf numFmtId="167" fontId="37" fillId="5" borderId="24" xfId="4" applyFont="1" applyFill="1" applyBorder="1" applyProtection="1">
      <protection locked="0"/>
    </xf>
    <xf numFmtId="167" fontId="37" fillId="5" borderId="30" xfId="4" applyFont="1" applyFill="1" applyBorder="1" applyAlignment="1" applyProtection="1">
      <alignment vertical="center" wrapText="1"/>
      <protection locked="0"/>
    </xf>
    <xf numFmtId="167" fontId="37" fillId="5" borderId="31" xfId="4" applyFont="1" applyFill="1" applyBorder="1" applyAlignment="1" applyProtection="1">
      <alignment vertical="center" wrapText="1"/>
      <protection locked="0"/>
    </xf>
    <xf numFmtId="167" fontId="37" fillId="5" borderId="32" xfId="4" applyFont="1" applyFill="1" applyBorder="1" applyAlignment="1" applyProtection="1">
      <alignment vertical="center" wrapText="1"/>
      <protection locked="0"/>
    </xf>
    <xf numFmtId="167" fontId="37" fillId="5" borderId="30" xfId="4" applyFont="1" applyFill="1" applyBorder="1" applyAlignment="1" applyProtection="1">
      <alignment horizontal="center" wrapText="1"/>
      <protection locked="0"/>
    </xf>
    <xf numFmtId="167" fontId="37" fillId="5" borderId="31" xfId="4" applyFont="1" applyFill="1" applyBorder="1" applyAlignment="1" applyProtection="1">
      <alignment horizontal="center" wrapText="1"/>
      <protection locked="0"/>
    </xf>
    <xf numFmtId="167" fontId="37" fillId="5" borderId="17" xfId="4" applyFont="1" applyFill="1" applyBorder="1" applyAlignment="1" applyProtection="1">
      <alignment vertical="center" wrapText="1"/>
      <protection locked="0"/>
    </xf>
    <xf numFmtId="167" fontId="7" fillId="5" borderId="44" xfId="4" applyFont="1" applyFill="1" applyBorder="1" applyAlignment="1">
      <alignment vertical="center" wrapText="1"/>
    </xf>
    <xf numFmtId="167" fontId="7" fillId="5" borderId="45" xfId="4" applyFont="1" applyFill="1" applyBorder="1" applyAlignment="1">
      <alignment vertical="center" wrapText="1"/>
    </xf>
    <xf numFmtId="167" fontId="7" fillId="5" borderId="46" xfId="4" applyFont="1" applyFill="1" applyBorder="1" applyAlignment="1">
      <alignment vertical="center" wrapText="1"/>
    </xf>
    <xf numFmtId="3" fontId="7" fillId="2" borderId="48" xfId="4" applyNumberFormat="1" applyFont="1" applyFill="1" applyBorder="1" applyAlignment="1" applyProtection="1">
      <alignment wrapText="1"/>
      <protection locked="0"/>
    </xf>
    <xf numFmtId="3" fontId="10" fillId="2" borderId="48" xfId="4" applyNumberFormat="1" applyFont="1" applyFill="1" applyBorder="1" applyAlignment="1" applyProtection="1">
      <alignment wrapText="1"/>
      <protection locked="0"/>
    </xf>
    <xf numFmtId="167" fontId="13" fillId="6" borderId="48" xfId="4" applyFont="1" applyFill="1" applyBorder="1" applyAlignment="1">
      <alignment horizontal="center" vertical="center" wrapText="1"/>
    </xf>
    <xf numFmtId="167" fontId="13" fillId="6" borderId="47" xfId="4" applyFont="1" applyFill="1" applyBorder="1" applyAlignment="1">
      <alignment horizontal="center" vertical="center" wrapText="1"/>
    </xf>
    <xf numFmtId="167" fontId="13" fillId="6" borderId="50" xfId="4" applyFont="1" applyFill="1" applyBorder="1" applyAlignment="1">
      <alignment horizontal="center" vertical="center" wrapText="1"/>
    </xf>
    <xf numFmtId="167" fontId="13" fillId="6" borderId="48" xfId="4" applyFont="1" applyFill="1" applyBorder="1" applyAlignment="1">
      <alignment horizontal="left" vertical="center" wrapText="1"/>
    </xf>
    <xf numFmtId="167" fontId="10" fillId="5" borderId="48" xfId="4" applyFont="1" applyFill="1" applyBorder="1" applyAlignment="1">
      <alignment wrapText="1"/>
    </xf>
    <xf numFmtId="167" fontId="10" fillId="5" borderId="44" xfId="4" applyFont="1" applyFill="1" applyBorder="1" applyAlignment="1">
      <alignment wrapText="1"/>
    </xf>
    <xf numFmtId="3" fontId="14" fillId="2" borderId="48" xfId="4" applyNumberFormat="1" applyFont="1" applyFill="1" applyBorder="1" applyAlignment="1" applyProtection="1">
      <alignment wrapText="1"/>
      <protection locked="0"/>
    </xf>
    <xf numFmtId="3" fontId="14" fillId="2" borderId="44" xfId="4" applyNumberFormat="1" applyFont="1" applyFill="1" applyBorder="1" applyAlignment="1" applyProtection="1">
      <alignment wrapText="1"/>
      <protection locked="0"/>
    </xf>
    <xf numFmtId="3" fontId="14" fillId="2" borderId="45" xfId="4" applyNumberFormat="1" applyFont="1" applyFill="1" applyBorder="1" applyAlignment="1" applyProtection="1">
      <alignment wrapText="1"/>
      <protection locked="0"/>
    </xf>
    <xf numFmtId="3" fontId="14" fillId="2" borderId="46" xfId="4" applyNumberFormat="1" applyFont="1" applyFill="1" applyBorder="1" applyAlignment="1" applyProtection="1">
      <alignment wrapText="1"/>
      <protection locked="0"/>
    </xf>
    <xf numFmtId="167" fontId="7" fillId="5" borderId="48" xfId="4" applyFont="1" applyFill="1" applyBorder="1" applyAlignment="1">
      <alignment wrapText="1"/>
    </xf>
    <xf numFmtId="167" fontId="7" fillId="5" borderId="44" xfId="4" applyFont="1" applyFill="1" applyBorder="1" applyAlignment="1">
      <alignment wrapText="1"/>
    </xf>
    <xf numFmtId="3" fontId="11" fillId="2" borderId="48" xfId="4" applyNumberFormat="1" applyFont="1" applyFill="1" applyBorder="1" applyAlignment="1" applyProtection="1">
      <alignment wrapText="1"/>
      <protection locked="0"/>
    </xf>
    <xf numFmtId="3" fontId="11" fillId="2" borderId="44" xfId="4" applyNumberFormat="1" applyFont="1" applyFill="1" applyBorder="1" applyAlignment="1" applyProtection="1">
      <alignment wrapText="1"/>
      <protection locked="0"/>
    </xf>
    <xf numFmtId="3" fontId="11" fillId="2" borderId="45" xfId="4" applyNumberFormat="1" applyFont="1" applyFill="1" applyBorder="1" applyAlignment="1" applyProtection="1">
      <alignment wrapText="1"/>
      <protection locked="0"/>
    </xf>
    <xf numFmtId="3" fontId="11" fillId="2" borderId="46" xfId="4" applyNumberFormat="1" applyFont="1" applyFill="1" applyBorder="1" applyAlignment="1" applyProtection="1">
      <alignment wrapText="1"/>
      <protection locked="0"/>
    </xf>
    <xf numFmtId="167" fontId="14" fillId="2" borderId="48" xfId="4" applyFont="1" applyFill="1" applyBorder="1" applyAlignment="1" applyProtection="1">
      <alignment wrapText="1"/>
      <protection locked="0"/>
    </xf>
    <xf numFmtId="167" fontId="10" fillId="5" borderId="48" xfId="4" applyFont="1" applyFill="1" applyBorder="1" applyAlignment="1">
      <alignment horizontal="justify" vertical="center"/>
    </xf>
    <xf numFmtId="167" fontId="7" fillId="5" borderId="48" xfId="4" applyFont="1" applyFill="1" applyBorder="1" applyAlignment="1">
      <alignment horizontal="justify" vertical="center"/>
    </xf>
    <xf numFmtId="0" fontId="3" fillId="7" borderId="0" xfId="0" applyFont="1" applyFill="1" applyAlignment="1">
      <alignment horizontal="center"/>
    </xf>
    <xf numFmtId="0" fontId="9" fillId="7" borderId="0" xfId="3" applyFont="1" applyFill="1" applyAlignment="1" applyProtection="1">
      <alignment horizontal="center"/>
    </xf>
    <xf numFmtId="167" fontId="2" fillId="6" borderId="0" xfId="4" applyFont="1" applyFill="1" applyAlignment="1">
      <alignment horizontal="center"/>
    </xf>
  </cellXfs>
  <cellStyles count="8">
    <cellStyle name="Hipervínculo" xfId="3" builtinId="8"/>
    <cellStyle name="Millares" xfId="1" builtinId="3"/>
    <cellStyle name="Millares [0]" xfId="2" builtinId="6"/>
    <cellStyle name="Millares [0] 2" xfId="7" xr:uid="{B32FE9AE-590C-47F4-9C78-39E3A75DC233}"/>
    <cellStyle name="Normal" xfId="0" builtinId="0"/>
    <cellStyle name="Normal 2" xfId="6" xr:uid="{6DB88398-E103-4703-B987-AB3C4B14ED45}"/>
    <cellStyle name="Normal 289 4" xfId="4" xr:uid="{74E8F553-C5DB-4E4F-9A56-5DA6D49AC710}"/>
    <cellStyle name="Normal 3 2 4 2" xfId="5" xr:uid="{9D91170B-EFCD-4967-8B2D-39918A2818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84" Type="http://schemas.openxmlformats.org/officeDocument/2006/relationships/calcChain" Target="calcChain.xml"/><Relationship Id="rId16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5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5.xml"/><Relationship Id="rId82" Type="http://schemas.openxmlformats.org/officeDocument/2006/relationships/styles" Target="styles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56" Type="http://schemas.openxmlformats.org/officeDocument/2006/relationships/externalLink" Target="externalLinks/externalLink50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77" Type="http://schemas.openxmlformats.org/officeDocument/2006/relationships/externalLink" Target="externalLinks/externalLink71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externalLink" Target="externalLinks/externalLink40.xml"/><Relationship Id="rId59" Type="http://schemas.openxmlformats.org/officeDocument/2006/relationships/externalLink" Target="externalLinks/externalLink53.xml"/><Relationship Id="rId67" Type="http://schemas.openxmlformats.org/officeDocument/2006/relationships/externalLink" Target="externalLinks/externalLink61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54" Type="http://schemas.openxmlformats.org/officeDocument/2006/relationships/externalLink" Target="externalLinks/externalLink48.xml"/><Relationship Id="rId62" Type="http://schemas.openxmlformats.org/officeDocument/2006/relationships/externalLink" Target="externalLinks/externalLink56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externalLink" Target="externalLinks/externalLink43.xml"/><Relationship Id="rId57" Type="http://schemas.openxmlformats.org/officeDocument/2006/relationships/externalLink" Target="externalLinks/externalLink5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52" Type="http://schemas.openxmlformats.org/officeDocument/2006/relationships/externalLink" Target="externalLinks/externalLink46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6" Type="http://schemas.openxmlformats.org/officeDocument/2006/relationships/externalLink" Target="externalLinks/externalLink70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66" Type="http://schemas.openxmlformats.org/officeDocument/2006/relationships/externalLink" Target="externalLinks/externalLink60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6.png"/><Relationship Id="rId6" Type="http://schemas.openxmlformats.org/officeDocument/2006/relationships/image" Target="../media/image5.jpe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868680</xdr:colOff>
      <xdr:row>1</xdr:row>
      <xdr:rowOff>15240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9CD34FD-0438-455E-812B-45AE7C90DB64}"/>
            </a:ext>
          </a:extLst>
        </xdr:cNvPr>
        <xdr:cNvGrpSpPr/>
      </xdr:nvGrpSpPr>
      <xdr:grpSpPr>
        <a:xfrm>
          <a:off x="0" y="0"/>
          <a:ext cx="8301111" cy="912055"/>
          <a:chOff x="-5314" y="-10778"/>
          <a:chExt cx="9146744" cy="978539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F94E0E3F-B1C4-45A2-8F1C-63F1C24DED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5314" y="-10778"/>
            <a:ext cx="1050838" cy="975362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A9AC33C2-1BDA-4911-AC8F-F65615A21F8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8038" t="3252" b="2103"/>
          <a:stretch/>
        </xdr:blipFill>
        <xdr:spPr>
          <a:xfrm>
            <a:off x="1045525" y="2871"/>
            <a:ext cx="2331181" cy="961715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E3FBF154-6500-42A4-9131-BD87A8964AF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376706" y="2870"/>
            <a:ext cx="2551549" cy="961715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DB75DE18-F350-45A8-8DF7-46BA7A65CE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5928256" y="2870"/>
            <a:ext cx="2331180" cy="961715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8972C75E-9A8E-497C-B526-330F3E4093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090592" y="1532"/>
            <a:ext cx="1050838" cy="966229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876300</xdr:colOff>
      <xdr:row>0</xdr:row>
      <xdr:rowOff>91440</xdr:rowOff>
    </xdr:from>
    <xdr:to>
      <xdr:col>5</xdr:col>
      <xdr:colOff>179069</xdr:colOff>
      <xdr:row>0</xdr:row>
      <xdr:rowOff>840740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574D2B57-E601-4AFB-A906-F8E4006F320C}"/>
            </a:ext>
          </a:extLst>
        </xdr:cNvPr>
        <xdr:cNvSpPr txBox="1"/>
      </xdr:nvSpPr>
      <xdr:spPr>
        <a:xfrm>
          <a:off x="6217920" y="91440"/>
          <a:ext cx="2533649" cy="749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1050" b="1" i="0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</a:rPr>
            <a:t>Elaborado por: C.P. Viviana Sanabria </a:t>
          </a:r>
        </a:p>
        <a:p>
          <a:r>
            <a:rPr lang="es-PY" sz="1050" b="1" i="0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</a:rPr>
            <a:t>"Especialista en Impuestos y Procedimientos"</a:t>
          </a:r>
        </a:p>
        <a:p>
          <a:r>
            <a:rPr lang="es-PY" sz="1050" b="1" i="0" u="sng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  <a:hlinkClick xmlns:r="http://schemas.openxmlformats.org/officeDocument/2006/relationships" r:id=""/>
            </a:rPr>
            <a:t>vivisanabria@cc.com.py</a:t>
          </a:r>
          <a:endParaRPr lang="es-PY" sz="1050" i="0">
            <a:solidFill>
              <a:schemeClr val="dk1"/>
            </a:solidFill>
            <a:effectLst/>
            <a:latin typeface="Dante" panose="02020502050200020203" pitchFamily="18" charset="0"/>
            <a:ea typeface="+mn-ea"/>
            <a:cs typeface="+mn-cs"/>
          </a:endParaRPr>
        </a:p>
        <a:p>
          <a:r>
            <a:rPr lang="es-PY" sz="1050" b="1" i="0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</a:rPr>
            <a:t>cel.: 0994 966 558</a:t>
          </a:r>
          <a:endParaRPr lang="es-PY" sz="1050" i="0">
            <a:solidFill>
              <a:schemeClr val="dk1"/>
            </a:solidFill>
            <a:effectLst/>
            <a:latin typeface="Dante" panose="02020502050200020203" pitchFamily="18" charset="0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0</xdr:row>
      <xdr:rowOff>914400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21FE36D-A816-4A54-B1C4-6FC68A85DE53}"/>
            </a:ext>
          </a:extLst>
        </xdr:cNvPr>
        <xdr:cNvGrpSpPr/>
      </xdr:nvGrpSpPr>
      <xdr:grpSpPr>
        <a:xfrm>
          <a:off x="0" y="0"/>
          <a:ext cx="5603631" cy="914400"/>
          <a:chOff x="-5314" y="-10778"/>
          <a:chExt cx="9146744" cy="978539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77E0B5D4-CCD4-41A2-8806-5A5617FE29C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5314" y="-10778"/>
            <a:ext cx="1050838" cy="975362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BD5E64AC-170E-4B95-A60C-18A91039CDC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8038" t="3252" b="2103"/>
          <a:stretch/>
        </xdr:blipFill>
        <xdr:spPr>
          <a:xfrm>
            <a:off x="1045525" y="2871"/>
            <a:ext cx="2331181" cy="961715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4065D1BF-906A-4A9B-A1D7-4D729EB162D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376706" y="2870"/>
            <a:ext cx="2551549" cy="961715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0E8E787D-89B8-412C-837B-13B49EB6EB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5928256" y="2870"/>
            <a:ext cx="2331180" cy="961715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75BF1468-37B4-4E1C-B1A4-E423EA3824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090592" y="1532"/>
            <a:ext cx="1050838" cy="966229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0</xdr:colOff>
      <xdr:row>0</xdr:row>
      <xdr:rowOff>99060</xdr:rowOff>
    </xdr:from>
    <xdr:to>
      <xdr:col>4</xdr:col>
      <xdr:colOff>0</xdr:colOff>
      <xdr:row>0</xdr:row>
      <xdr:rowOff>848360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331A3383-7112-4512-9466-267D0E254D55}"/>
            </a:ext>
          </a:extLst>
        </xdr:cNvPr>
        <xdr:cNvSpPr txBox="1"/>
      </xdr:nvSpPr>
      <xdr:spPr>
        <a:xfrm>
          <a:off x="6309360" y="99060"/>
          <a:ext cx="2533649" cy="749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1050" b="1" i="0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</a:rPr>
            <a:t>Elaborado por: C.P. Viviana Sanabria </a:t>
          </a:r>
        </a:p>
        <a:p>
          <a:r>
            <a:rPr lang="es-PY" sz="1050" b="1" i="0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</a:rPr>
            <a:t>"Especialista en Impuestos y Procedimientos"</a:t>
          </a:r>
        </a:p>
        <a:p>
          <a:r>
            <a:rPr lang="es-PY" sz="1050" b="1" i="0" u="sng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  <a:hlinkClick xmlns:r="http://schemas.openxmlformats.org/officeDocument/2006/relationships" r:id=""/>
            </a:rPr>
            <a:t>vivisanabria@cc.com.py</a:t>
          </a:r>
          <a:endParaRPr lang="es-PY" sz="1050" i="0">
            <a:solidFill>
              <a:schemeClr val="dk1"/>
            </a:solidFill>
            <a:effectLst/>
            <a:latin typeface="Dante" panose="02020502050200020203" pitchFamily="18" charset="0"/>
            <a:ea typeface="+mn-ea"/>
            <a:cs typeface="+mn-cs"/>
          </a:endParaRPr>
        </a:p>
        <a:p>
          <a:r>
            <a:rPr lang="es-PY" sz="1050" b="1" i="0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</a:rPr>
            <a:t>cel.: 0994 966 558</a:t>
          </a:r>
          <a:endParaRPr lang="es-PY" sz="1050" i="0">
            <a:solidFill>
              <a:schemeClr val="dk1"/>
            </a:solidFill>
            <a:effectLst/>
            <a:latin typeface="Dante" panose="02020502050200020203" pitchFamily="18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33</xdr:row>
      <xdr:rowOff>1</xdr:rowOff>
    </xdr:from>
    <xdr:to>
      <xdr:col>5</xdr:col>
      <xdr:colOff>0</xdr:colOff>
      <xdr:row>38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F9185C6-22A5-450F-892B-83D924578101}"/>
            </a:ext>
          </a:extLst>
        </xdr:cNvPr>
        <xdr:cNvSpPr txBox="1"/>
      </xdr:nvSpPr>
      <xdr:spPr>
        <a:xfrm>
          <a:off x="9525" y="7124701"/>
          <a:ext cx="7534275" cy="920749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Art. 15</a:t>
          </a:r>
        </a:p>
        <a:p>
          <a:r>
            <a:rPr lang="es-PY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deducibilidad de los gastos estará limitada, en su conjunto,</a:t>
          </a:r>
          <a:r>
            <a:rPr lang="es-P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Y" sz="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1% (uno por ciento) del ingreso bruto</a:t>
          </a:r>
          <a:r>
            <a:rPr lang="es-P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Y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cuando se verifiquen las situaciones previstas en los numerales</a:t>
          </a:r>
          <a:r>
            <a:rPr lang="es-P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7, 8, 20, 21 y 22 </a:t>
          </a:r>
          <a:r>
            <a:rPr lang="es-PY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 cuando se trate de compras a contribuyentes afectados al RESIMPLE</a:t>
          </a:r>
          <a:r>
            <a:rPr lang="es-PY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 En el caso del numeral 7 procederá la limitación cuando el servicio sea prestado por personas físicas que no sean contribuyentes del IRP o cuando el dueño, socio o accionista perciba una remuneración en su calidad de personal superior de la empresa o entidad.</a:t>
          </a:r>
          <a:r>
            <a:rPr lang="es-PY" sz="800">
              <a:effectLst/>
            </a:rPr>
            <a:t> </a:t>
          </a:r>
        </a:p>
        <a:p>
          <a:r>
            <a:rPr lang="es-PY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N° 7 Remuneraciones por servicios personales cuando no sea contribuyente de IRP, N° 8 Remuneración porcentual servicios personales, N° 20 Las donaciones, N° 21 Los gastos a favor del personal, N° 22 Erogaciones en fincas colindantes, Compras</a:t>
          </a:r>
          <a:r>
            <a:rPr lang="es-PY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a contribuyentes de RESIMPLE</a:t>
          </a:r>
          <a:endParaRPr lang="es-PY" sz="8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es-PY" sz="800"/>
        </a:p>
      </xdr:txBody>
    </xdr:sp>
    <xdr:clientData/>
  </xdr:twoCellAnchor>
  <xdr:twoCellAnchor>
    <xdr:from>
      <xdr:col>0</xdr:col>
      <xdr:colOff>9525</xdr:colOff>
      <xdr:row>49</xdr:row>
      <xdr:rowOff>1</xdr:rowOff>
    </xdr:from>
    <xdr:to>
      <xdr:col>5</xdr:col>
      <xdr:colOff>9525</xdr:colOff>
      <xdr:row>57</xdr:row>
      <xdr:rowOff>152401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08B1F28-3162-480A-95A7-03E137677A6B}"/>
            </a:ext>
          </a:extLst>
        </xdr:cNvPr>
        <xdr:cNvSpPr txBox="1"/>
      </xdr:nvSpPr>
      <xdr:spPr>
        <a:xfrm>
          <a:off x="9525" y="10050781"/>
          <a:ext cx="7200900" cy="161544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s-PY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Art 15 - Numeral 18</a:t>
          </a:r>
        </a:p>
        <a:p>
          <a:pPr lvl="0"/>
          <a:endParaRPr lang="es-PY" sz="14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PY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gastos y erogaciones en el exterior</a:t>
          </a:r>
          <a:r>
            <a:rPr lang="es-PY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Y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cuanto sean necesarios para la obtención de las rentas gravadas, estarán limitados al 1% (uno por ciento) de la Renta Bruta</a:t>
          </a:r>
          <a:r>
            <a:rPr lang="es-PY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, salvo que el proveedor esté sujeto al INR y se realice la retención, en cuyo caso el gasto será completamente deducible.</a:t>
          </a:r>
        </a:p>
        <a:p>
          <a:r>
            <a:rPr lang="es-PY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Antes era solamente para importadores y exportadores</a:t>
          </a:r>
        </a:p>
        <a:p>
          <a:endParaRPr lang="es-PY" sz="14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336550</xdr:colOff>
      <xdr:row>2</xdr:row>
      <xdr:rowOff>393700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9F6AEB41-7C9E-43A5-9649-AD6EFAB1B909}"/>
            </a:ext>
          </a:extLst>
        </xdr:cNvPr>
        <xdr:cNvGrpSpPr/>
      </xdr:nvGrpSpPr>
      <xdr:grpSpPr>
        <a:xfrm>
          <a:off x="0" y="0"/>
          <a:ext cx="5810250" cy="762000"/>
          <a:chOff x="-5314" y="-10778"/>
          <a:chExt cx="9146744" cy="978539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CDEC1B8A-3926-4EB7-83A9-01BAFA4636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5314" y="-10778"/>
            <a:ext cx="1050838" cy="97536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BA689425-524F-4D43-95E9-2EBD5316C06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8038" t="3252" b="2103"/>
          <a:stretch/>
        </xdr:blipFill>
        <xdr:spPr>
          <a:xfrm>
            <a:off x="1045525" y="2871"/>
            <a:ext cx="2331181" cy="961715"/>
          </a:xfrm>
          <a:prstGeom prst="rect">
            <a:avLst/>
          </a:prstGeom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9B6B6ADB-C418-48E5-8836-04007DD421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376706" y="2870"/>
            <a:ext cx="2551549" cy="961715"/>
          </a:xfrm>
          <a:prstGeom prst="rect">
            <a:avLst/>
          </a:prstGeom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63DAA1CD-5B1C-477B-B9A6-99303F4395E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5928256" y="2870"/>
            <a:ext cx="2331180" cy="961715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5BACEB6-F2FC-4208-99E3-4956D9FD63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090592" y="1532"/>
            <a:ext cx="1050838" cy="966229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378460</xdr:colOff>
      <xdr:row>0</xdr:row>
      <xdr:rowOff>0</xdr:rowOff>
    </xdr:from>
    <xdr:to>
      <xdr:col>5</xdr:col>
      <xdr:colOff>544689</xdr:colOff>
      <xdr:row>3</xdr:row>
      <xdr:rowOff>82550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C60B6896-A710-48C3-8C82-803AE344BD55}"/>
            </a:ext>
          </a:extLst>
        </xdr:cNvPr>
        <xdr:cNvSpPr txBox="1"/>
      </xdr:nvSpPr>
      <xdr:spPr>
        <a:xfrm>
          <a:off x="5756910" y="0"/>
          <a:ext cx="2331579" cy="920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1000" b="1" i="0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</a:rPr>
            <a:t>Elaborado por: C.P. Viviana Sanabria </a:t>
          </a:r>
        </a:p>
        <a:p>
          <a:r>
            <a:rPr lang="es-PY" sz="1000" b="1" i="0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</a:rPr>
            <a:t>"Especialista en Impuestos y Procedimientos"</a:t>
          </a:r>
        </a:p>
        <a:p>
          <a:r>
            <a:rPr lang="es-PY" sz="1000" b="1" i="0" u="sng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  <a:hlinkClick xmlns:r="http://schemas.openxmlformats.org/officeDocument/2006/relationships" r:id=""/>
            </a:rPr>
            <a:t>vivisanabria@cc.com.py</a:t>
          </a:r>
          <a:endParaRPr lang="es-PY" sz="1000" i="0">
            <a:solidFill>
              <a:schemeClr val="dk1"/>
            </a:solidFill>
            <a:effectLst/>
            <a:latin typeface="Dante" panose="02020502050200020203" pitchFamily="18" charset="0"/>
            <a:ea typeface="+mn-ea"/>
            <a:cs typeface="+mn-cs"/>
          </a:endParaRPr>
        </a:p>
        <a:p>
          <a:r>
            <a:rPr lang="es-PY" sz="1000" b="1" i="0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</a:rPr>
            <a:t>cel.: 0994 966 558</a:t>
          </a:r>
          <a:endParaRPr lang="es-PY" sz="1000" i="0">
            <a:solidFill>
              <a:schemeClr val="dk1"/>
            </a:solidFill>
            <a:effectLst/>
            <a:latin typeface="Dante" panose="02020502050200020203" pitchFamily="18" charset="0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38100</xdr:colOff>
      <xdr:row>0</xdr:row>
      <xdr:rowOff>914400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C73B237C-6A88-4BC3-869C-5D14D0CF185B}"/>
            </a:ext>
          </a:extLst>
        </xdr:cNvPr>
        <xdr:cNvGrpSpPr/>
      </xdr:nvGrpSpPr>
      <xdr:grpSpPr>
        <a:xfrm>
          <a:off x="0" y="0"/>
          <a:ext cx="6445250" cy="914400"/>
          <a:chOff x="-5314" y="-10778"/>
          <a:chExt cx="9146744" cy="978539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D084D03A-B5D6-443A-8B1C-3CFDD29D4E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5314" y="-10778"/>
            <a:ext cx="1050838" cy="975362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D61B5629-9D5D-42C4-84B2-7269F553D19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8038" t="3252" b="2103"/>
          <a:stretch/>
        </xdr:blipFill>
        <xdr:spPr>
          <a:xfrm>
            <a:off x="1045525" y="2871"/>
            <a:ext cx="2331181" cy="961715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9DC35F1B-A200-43DB-8D74-0A4C3598FD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376706" y="2870"/>
            <a:ext cx="2551549" cy="961715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D81BB19-8CDD-437E-977C-7DF945C5BC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5928256" y="2870"/>
            <a:ext cx="2331180" cy="961715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9EBCF81B-281A-45B9-930B-8E400A410D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090592" y="1532"/>
            <a:ext cx="1050838" cy="966229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68580</xdr:colOff>
      <xdr:row>0</xdr:row>
      <xdr:rowOff>0</xdr:rowOff>
    </xdr:from>
    <xdr:to>
      <xdr:col>6</xdr:col>
      <xdr:colOff>700899</xdr:colOff>
      <xdr:row>0</xdr:row>
      <xdr:rowOff>920750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915DCB1-2777-4AB7-B7F6-F12A165C08BB}"/>
            </a:ext>
          </a:extLst>
        </xdr:cNvPr>
        <xdr:cNvSpPr txBox="1"/>
      </xdr:nvSpPr>
      <xdr:spPr>
        <a:xfrm>
          <a:off x="6240780" y="0"/>
          <a:ext cx="2331579" cy="920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1050" b="1" i="0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</a:rPr>
            <a:t>Elaborado por: C.P. Viviana Sanabria </a:t>
          </a:r>
        </a:p>
        <a:p>
          <a:r>
            <a:rPr lang="es-PY" sz="1050" b="1" i="0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</a:rPr>
            <a:t>"Especialista en Impuestos y Procedimientos"</a:t>
          </a:r>
        </a:p>
        <a:p>
          <a:r>
            <a:rPr lang="es-PY" sz="1050" b="1" i="0" u="sng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  <a:hlinkClick xmlns:r="http://schemas.openxmlformats.org/officeDocument/2006/relationships" r:id=""/>
            </a:rPr>
            <a:t>vivisanabria@cc.com.py</a:t>
          </a:r>
          <a:endParaRPr lang="es-PY" sz="1050" i="0">
            <a:solidFill>
              <a:schemeClr val="dk1"/>
            </a:solidFill>
            <a:effectLst/>
            <a:latin typeface="Dante" panose="02020502050200020203" pitchFamily="18" charset="0"/>
            <a:ea typeface="+mn-ea"/>
            <a:cs typeface="+mn-cs"/>
          </a:endParaRPr>
        </a:p>
        <a:p>
          <a:r>
            <a:rPr lang="es-PY" sz="1050" b="1" i="0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</a:rPr>
            <a:t>cel.: 0994 966 558</a:t>
          </a:r>
          <a:endParaRPr lang="es-PY" sz="1050" i="0">
            <a:solidFill>
              <a:schemeClr val="dk1"/>
            </a:solidFill>
            <a:effectLst/>
            <a:latin typeface="Dante" panose="02020502050200020203" pitchFamily="18" charset="0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</xdr:colOff>
      <xdr:row>8</xdr:row>
      <xdr:rowOff>47625</xdr:rowOff>
    </xdr:from>
    <xdr:to>
      <xdr:col>7</xdr:col>
      <xdr:colOff>243840</xdr:colOff>
      <xdr:row>8</xdr:row>
      <xdr:rowOff>173567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6CCD142-4DC4-43F5-A75D-BE31F7610FD3}"/>
            </a:ext>
          </a:extLst>
        </xdr:cNvPr>
        <xdr:cNvSpPr/>
      </xdr:nvSpPr>
      <xdr:spPr>
        <a:xfrm>
          <a:off x="1851660" y="1548765"/>
          <a:ext cx="198120" cy="12594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s-PY"/>
        </a:p>
      </xdr:txBody>
    </xdr:sp>
    <xdr:clientData/>
  </xdr:twoCellAnchor>
  <xdr:twoCellAnchor>
    <xdr:from>
      <xdr:col>7</xdr:col>
      <xdr:colOff>45720</xdr:colOff>
      <xdr:row>9</xdr:row>
      <xdr:rowOff>28575</xdr:rowOff>
    </xdr:from>
    <xdr:to>
      <xdr:col>7</xdr:col>
      <xdr:colOff>243840</xdr:colOff>
      <xdr:row>9</xdr:row>
      <xdr:rowOff>161925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5E46D1C-30F0-4AA5-AFD5-D1D5911CCD43}"/>
            </a:ext>
          </a:extLst>
        </xdr:cNvPr>
        <xdr:cNvSpPr/>
      </xdr:nvSpPr>
      <xdr:spPr>
        <a:xfrm>
          <a:off x="1851660" y="1758315"/>
          <a:ext cx="198120" cy="1333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s-PY"/>
        </a:p>
      </xdr:txBody>
    </xdr:sp>
    <xdr:clientData/>
  </xdr:twoCellAnchor>
  <xdr:twoCellAnchor>
    <xdr:from>
      <xdr:col>7</xdr:col>
      <xdr:colOff>55245</xdr:colOff>
      <xdr:row>10</xdr:row>
      <xdr:rowOff>47625</xdr:rowOff>
    </xdr:from>
    <xdr:to>
      <xdr:col>7</xdr:col>
      <xdr:colOff>253365</xdr:colOff>
      <xdr:row>10</xdr:row>
      <xdr:rowOff>173567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BEE72159-1FCE-47CC-A64A-E0E4BBA1F840}"/>
            </a:ext>
          </a:extLst>
        </xdr:cNvPr>
        <xdr:cNvSpPr/>
      </xdr:nvSpPr>
      <xdr:spPr>
        <a:xfrm>
          <a:off x="1861185" y="1967865"/>
          <a:ext cx="198120" cy="125942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s-PY"/>
        </a:p>
      </xdr:txBody>
    </xdr:sp>
    <xdr:clientData/>
  </xdr:twoCellAnchor>
  <xdr:twoCellAnchor editAs="oneCell">
    <xdr:from>
      <xdr:col>4</xdr:col>
      <xdr:colOff>23948</xdr:colOff>
      <xdr:row>2</xdr:row>
      <xdr:rowOff>114300</xdr:rowOff>
    </xdr:from>
    <xdr:to>
      <xdr:col>5</xdr:col>
      <xdr:colOff>679912</xdr:colOff>
      <xdr:row>4</xdr:row>
      <xdr:rowOff>121820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90AC0F6-3EAB-45BC-A616-93332F54F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508" y="335280"/>
          <a:ext cx="907424" cy="525680"/>
        </a:xfrm>
        <a:prstGeom prst="rect">
          <a:avLst/>
        </a:prstGeom>
      </xdr:spPr>
    </xdr:pic>
    <xdr:clientData/>
  </xdr:twoCellAnchor>
  <xdr:twoCellAnchor>
    <xdr:from>
      <xdr:col>3</xdr:col>
      <xdr:colOff>11724</xdr:colOff>
      <xdr:row>0</xdr:row>
      <xdr:rowOff>46892</xdr:rowOff>
    </xdr:from>
    <xdr:to>
      <xdr:col>19</xdr:col>
      <xdr:colOff>76200</xdr:colOff>
      <xdr:row>0</xdr:row>
      <xdr:rowOff>785446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D8035F9D-CE46-41F8-AA32-7170806DE718}"/>
            </a:ext>
          </a:extLst>
        </xdr:cNvPr>
        <xdr:cNvGrpSpPr/>
      </xdr:nvGrpSpPr>
      <xdr:grpSpPr>
        <a:xfrm>
          <a:off x="641644" y="46892"/>
          <a:ext cx="5108916" cy="723314"/>
          <a:chOff x="-5314" y="-10778"/>
          <a:chExt cx="9146744" cy="978539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34C3F0E6-4930-4570-B010-683D1212AC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5314" y="-10778"/>
            <a:ext cx="1050838" cy="975362"/>
          </a:xfrm>
          <a:prstGeom prst="rect">
            <a:avLst/>
          </a:prstGeom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9F8CA488-956D-46BE-8F08-01616BD6AE9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8038" t="3252" b="2103"/>
          <a:stretch/>
        </xdr:blipFill>
        <xdr:spPr>
          <a:xfrm>
            <a:off x="1045525" y="2871"/>
            <a:ext cx="2331181" cy="961715"/>
          </a:xfrm>
          <a:prstGeom prst="rect">
            <a:avLst/>
          </a:prstGeom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B58171E6-8736-4CCD-A5DD-AAB33620D1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376706" y="2870"/>
            <a:ext cx="2551549" cy="961715"/>
          </a:xfrm>
          <a:prstGeom prst="rect">
            <a:avLst/>
          </a:prstGeom>
        </xdr:spPr>
      </xdr:pic>
      <xdr:pic>
        <xdr:nvPicPr>
          <xdr:cNvPr id="10" name="Imagen 9">
            <a:extLst>
              <a:ext uri="{FF2B5EF4-FFF2-40B4-BE49-F238E27FC236}">
                <a16:creationId xmlns:a16="http://schemas.microsoft.com/office/drawing/2014/main" id="{8E956741-9033-4A3E-987B-4B7D8D321FD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928256" y="2870"/>
            <a:ext cx="2331180" cy="961715"/>
          </a:xfrm>
          <a:prstGeom prst="rect">
            <a:avLst/>
          </a:prstGeom>
        </xdr:spPr>
      </xdr:pic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96F67D29-4766-408F-8FD4-F069630DFB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090592" y="1532"/>
            <a:ext cx="1050838" cy="966229"/>
          </a:xfrm>
          <a:prstGeom prst="rect">
            <a:avLst/>
          </a:prstGeom>
        </xdr:spPr>
      </xdr:pic>
    </xdr:grpSp>
    <xdr:clientData/>
  </xdr:twoCellAnchor>
  <xdr:twoCellAnchor>
    <xdr:from>
      <xdr:col>19</xdr:col>
      <xdr:colOff>123093</xdr:colOff>
      <xdr:row>0</xdr:row>
      <xdr:rowOff>35169</xdr:rowOff>
    </xdr:from>
    <xdr:to>
      <xdr:col>26</xdr:col>
      <xdr:colOff>502780</xdr:colOff>
      <xdr:row>1</xdr:row>
      <xdr:rowOff>35657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5473506A-5D39-4AF8-945D-9D984CD98EDA}"/>
            </a:ext>
          </a:extLst>
        </xdr:cNvPr>
        <xdr:cNvSpPr txBox="1"/>
      </xdr:nvSpPr>
      <xdr:spPr>
        <a:xfrm>
          <a:off x="5779478" y="35169"/>
          <a:ext cx="2331579" cy="768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900" b="1" i="0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</a:rPr>
            <a:t>Elaborado por: C.P. Viviana Sanabria </a:t>
          </a:r>
        </a:p>
        <a:p>
          <a:r>
            <a:rPr lang="es-PY" sz="900" b="1" i="0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</a:rPr>
            <a:t>"Especialista en Impuestos y Procedimientos"</a:t>
          </a:r>
        </a:p>
        <a:p>
          <a:r>
            <a:rPr lang="es-PY" sz="900" b="1" i="0" u="sng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  <a:hlinkClick xmlns:r="http://schemas.openxmlformats.org/officeDocument/2006/relationships" r:id=""/>
            </a:rPr>
            <a:t>vivisanabria@cc.com.py</a:t>
          </a:r>
          <a:endParaRPr lang="es-PY" sz="900" i="0">
            <a:solidFill>
              <a:schemeClr val="dk1"/>
            </a:solidFill>
            <a:effectLst/>
            <a:latin typeface="Dante" panose="02020502050200020203" pitchFamily="18" charset="0"/>
            <a:ea typeface="+mn-ea"/>
            <a:cs typeface="+mn-cs"/>
          </a:endParaRPr>
        </a:p>
        <a:p>
          <a:r>
            <a:rPr lang="es-PY" sz="900" b="1" i="0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</a:rPr>
            <a:t>cel.: 0994 966 558</a:t>
          </a:r>
          <a:endParaRPr lang="es-PY" sz="900" i="0">
            <a:solidFill>
              <a:schemeClr val="dk1"/>
            </a:solidFill>
            <a:effectLst/>
            <a:latin typeface="Dante" panose="02020502050200020203" pitchFamily="18" charset="0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13853</xdr:colOff>
      <xdr:row>0</xdr:row>
      <xdr:rowOff>0</xdr:rowOff>
    </xdr:from>
    <xdr:to>
      <xdr:col>22</xdr:col>
      <xdr:colOff>83127</xdr:colOff>
      <xdr:row>1</xdr:row>
      <xdr:rowOff>48491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5A5343CA-8AAF-47A9-8297-A824D65DDD4E}"/>
            </a:ext>
          </a:extLst>
        </xdr:cNvPr>
        <xdr:cNvGrpSpPr/>
      </xdr:nvGrpSpPr>
      <xdr:grpSpPr>
        <a:xfrm>
          <a:off x="665017" y="0"/>
          <a:ext cx="5888183" cy="831273"/>
          <a:chOff x="-5314" y="-10778"/>
          <a:chExt cx="9146744" cy="978539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46D0E887-A422-4AE3-9C65-41D03C7BF5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5314" y="-10778"/>
            <a:ext cx="1050838" cy="975362"/>
          </a:xfrm>
          <a:prstGeom prst="rect">
            <a:avLst/>
          </a:prstGeom>
        </xdr:spPr>
      </xdr:pic>
      <xdr:pic>
        <xdr:nvPicPr>
          <xdr:cNvPr id="4" name="Imagen 3">
            <a:extLst>
              <a:ext uri="{FF2B5EF4-FFF2-40B4-BE49-F238E27FC236}">
                <a16:creationId xmlns:a16="http://schemas.microsoft.com/office/drawing/2014/main" id="{511F19C9-5A5D-4D44-AFE3-0337881A776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8038" t="3252" b="2103"/>
          <a:stretch/>
        </xdr:blipFill>
        <xdr:spPr>
          <a:xfrm>
            <a:off x="1045525" y="2871"/>
            <a:ext cx="2331181" cy="961715"/>
          </a:xfrm>
          <a:prstGeom prst="rect">
            <a:avLst/>
          </a:prstGeom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965840A8-FCE2-4688-A167-EC7C947DAF9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376706" y="2870"/>
            <a:ext cx="2551549" cy="961715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347C9225-ADF0-480B-8A4D-C8EE2E0C52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5928256" y="2870"/>
            <a:ext cx="2331180" cy="961715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E2FD8F20-461E-4FA1-AAD1-548038164A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090591" y="1532"/>
            <a:ext cx="1050839" cy="966229"/>
          </a:xfrm>
          <a:prstGeom prst="rect">
            <a:avLst/>
          </a:prstGeom>
        </xdr:spPr>
      </xdr:pic>
    </xdr:grpSp>
    <xdr:clientData/>
  </xdr:twoCellAnchor>
  <xdr:twoCellAnchor>
    <xdr:from>
      <xdr:col>22</xdr:col>
      <xdr:colOff>83127</xdr:colOff>
      <xdr:row>0</xdr:row>
      <xdr:rowOff>0</xdr:rowOff>
    </xdr:from>
    <xdr:to>
      <xdr:col>28</xdr:col>
      <xdr:colOff>613615</xdr:colOff>
      <xdr:row>2</xdr:row>
      <xdr:rowOff>6927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67C3E6AC-0CF6-41AE-ACAA-C5685957FCED}"/>
            </a:ext>
          </a:extLst>
        </xdr:cNvPr>
        <xdr:cNvSpPr txBox="1"/>
      </xdr:nvSpPr>
      <xdr:spPr>
        <a:xfrm>
          <a:off x="6532418" y="0"/>
          <a:ext cx="2331579" cy="9698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Y" sz="1050" b="1" i="0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</a:rPr>
            <a:t>Elaborado por: C.P. Viviana Sanabria </a:t>
          </a:r>
        </a:p>
        <a:p>
          <a:r>
            <a:rPr lang="es-PY" sz="1050" b="1" i="0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</a:rPr>
            <a:t>"Especialista en Impuestos y Procedimientos"</a:t>
          </a:r>
        </a:p>
        <a:p>
          <a:r>
            <a:rPr lang="es-PY" sz="1050" b="1" i="0" u="sng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  <a:hlinkClick xmlns:r="http://schemas.openxmlformats.org/officeDocument/2006/relationships" r:id=""/>
            </a:rPr>
            <a:t>vivisanabria@cc.com.py</a:t>
          </a:r>
          <a:endParaRPr lang="es-PY" sz="1050" i="0">
            <a:solidFill>
              <a:schemeClr val="dk1"/>
            </a:solidFill>
            <a:effectLst/>
            <a:latin typeface="Dante" panose="02020502050200020203" pitchFamily="18" charset="0"/>
            <a:ea typeface="+mn-ea"/>
            <a:cs typeface="+mn-cs"/>
          </a:endParaRPr>
        </a:p>
        <a:p>
          <a:r>
            <a:rPr lang="es-PY" sz="1050" b="1" i="0">
              <a:solidFill>
                <a:schemeClr val="dk1"/>
              </a:solidFill>
              <a:effectLst/>
              <a:latin typeface="Dante" panose="02020502050200020203" pitchFamily="18" charset="0"/>
              <a:ea typeface="+mn-ea"/>
              <a:cs typeface="+mn-cs"/>
            </a:rPr>
            <a:t>cel.: 0994 966 558</a:t>
          </a:r>
          <a:endParaRPr lang="es-PY" sz="1050" i="0">
            <a:solidFill>
              <a:schemeClr val="dk1"/>
            </a:solidFill>
            <a:effectLst/>
            <a:latin typeface="Dante" panose="02020502050200020203" pitchFamily="18" charset="0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n&#225;lisis%20de%20Rubros%20Contables\Inversiones%20VPP\VPP-2007%2006-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usuarios\ADMINIST\CONTADUR\EXCEL\BALANCE%20MARZO%2005\CACTUS\Cactus%20armado%20bce%2003-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01\users\IPI%20trimestr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atos/Datos/Datos/datos/datos/datos/datos/datos/Datos/Datos/Datos/Datos/datos/Buckup1203/Bces%20CT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eus%20documentos\SMC\Planfreq\PARAMETR\2002\AutCh110702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es/Impuestos/Trabajos%20en%20curso/Cresca/IRACIS%20-%20IMAGRO%202014/Provision%202014-12%20Cresca/Cresca%20-%20IMAGRO%202014-09%20(V.4)%20(Solo%20para%20consulta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eus%20documentos\WAGNER\EXCEL\SMC\Planfreq\RESUMODE\RESUMO-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\Documents%20and%20Settings\harney\Local%20Settings\Temporary%20Internet%20Files\OLK5F\Mejora_Precio_363sitios_CT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ESUD\SYS\ADMINIST\CONTADUR\EXCEL\BCE0998\BCE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usuarios\ADMINIST\CONTADUR\EXCEL\BALANCE_SETIEMBRE%2003\CRESUD\BCE%20PUBLICACION%200903\Bce%20Ajustado\BCE%20DE%20PRESENTACION\BCE%20CRESUD%201202%20AJUSTAD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5.2.10\fs_clx\R&#233;alis&#233;%202005\Real%2011-2005\Base%20de%20donn&#233;es\Brazil\Copy%20of%20November%202005%20Braz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BACKUP/Sector%20Contable%20-%20Archivos%20Compartidos/An&#225;lisis%20de%20Rubros%20Contables/Deudas%20Comerciales/CONTROL%20PROVEEDORES/An&#225;lisisi%20proveedores%202006-12%20bc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5.2.10\fs_clx\R&#233;alis&#233;\R&#233;alis&#233;%202006\Real-01-2006\Base%20de%20donn&#233;es\Brazil\Asia%20monthly%20review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5.2.10\fs_clx\R&#233;alis&#233;\R&#233;alis&#233;%202006\Real-01-2006\Base%20de%20donn&#233;es\Brazil\NA%20Nov%20monthly%20revi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atos/Clientes/TAX/IRIS/IRACIS%202010/PPC/modelo/BALres173%2020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wC/TARSHOP/REVISI&#211;N%20FINAL%20PARA%20DELOITTE/APSA%20-%20SUD%20Iron%20Curtain%20al%2006-07%20local%20gaap%20Tarshop%203.8.200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%20Documentos\Informes%20Mensuales\Gestion%20de%20Cobro%20Dic_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eus%20documentos\SMC\Planfreq\PARAMETR\teste\PF2011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ESPOSITO/Desktop/CRESUD%20CONSO%2003-06%20copi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lr2-adm\Administracion\Documents%20and%20Settings\mtenca\My%20Documents\31.03.08\Grupo%20IRSA\IRSA\BS%20DE%20CAMBI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WINDOWS\Temporary%20Internet%20Files\OLK80E2\BSC01_1_7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Clientes/IRSA/Dic09/Cyrsa/PPC/ANTICIPO%20Y%20DESACOPIOS%20AL%2029.12.0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nts%20and%20Settings\ibraghini\Local%20Settings\Temporary%20Internet%20Files\OLK3C\EOAF%20Individual-0607%20(2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caamano.IRSA/Local%20Settings/Temporary%20Internet%20Files/OLK8/HISTORICO%20IRS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vazquez/Local%20Settings/Temp/wz5c17/Combined%20Targeted%20Testing%20and%20Nonstat%20Sampling%20Templat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GARRIGA/EXCEL/Bce_1999_2000/Bce_10_1999/Insumos/Consumos_03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999rev%20bs.%20us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\Clientes\Impuestos\Trabajos%20en%20curso\CTI\Noviembre_2007\CTI%20-%20Liq.%20IVA%2009-200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5.2.10\fs_clx\Daily%20P&amp;L\Daily%20Platform%20Oilseeds\Daily%20P&amp;L\P&amp;L%20Summary%20Report%20Master1%20(version%203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vid\compartido\Empalme\Empalme%2012%2002\EOAF%20Empalme-120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hernand/Application%20Data/Microsoft/Excel/Templates/Accept%20Reject%20Testing%20Template%20US%20v1.2.xlsm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eus%20documentos\SMC\Planfreq\Apf99\APF221299ddtesteglobal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Tancaments\2000\IC's\9setembre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administracion\Documents%20and%20Settings\jsalinas\Desktop\Informes\Soledad%20Bermejo\ORIGINALES\INFORME%20DICIEMBRE%202004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/CONTADUR/EXCEL/BALANCE%20JUNIO%2011/CRESUD%20CONSOLIDADO/Armadores/Consolidado/CRESUD%20CONSO%2006-1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/CONTADUR/EXCEL/BALANCE%20JUNIO%2011/CRESUD%20CONSOLIDADO/Armadores/B&#225;sico/CRESUD%20BASICO%2006-11%20SOX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5.2.10\fs_clx\R&#233;alis&#233;\R&#233;alis&#233;%202007\Real-03-2007\05.%20Group%20P&amp;L%20and%20G&amp;A%20files%202007.03\Group%20monthly%20G&amp;A%202007.03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ceros\ciceros\CiceroS\outsour-fixo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Administracion\Documents%20and%20Settings\jsalinas\Desktop\Informes\SOLEDAD%20BERMEJO%202&#186;\0305%20Llao%20Lla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solidacion%20y%20Reporting\CRESUD\ppa%20Junio%202009\Int%20SH\wp&#180;s%20revisados%20por%20PwC\RSU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Sector%20Contable%20-%20Archivos%20Compartidos/An&#225;lisis%20de%20Rubros%20Contables/Creditos%20por%20Ventas/Previsi&#243;n%20para%20Incobrables/2007/Utilizaci&#243;n%20al%2030-06-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-jc\work\Clientes\Impuestos\Trabajos%20en%20curso\LPG\Certificaci&#243;n\TRABAJO%20DEFINITIVO\PARA%20INFORME\PGN\A&#241;o%202008\PGN%20-%20Certificaci&#243;n%2000-2008%20(Matriz)_v5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TRAD\Baldo\CG\DIEN02.PRN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Comun/PROYECTO%20HORIZONS%20OBRA/octubre%202008/HISTORICO%20BASE%2031.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/CONTADUR/EXCEL/BALANCE%20MARZO%2005/CACTUS/Cactus%20armado%20bce%2003-0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rcarballo\Desktop\BBVA-Liq_de_Retenciones_A&amp;A_11_2011_Consolidado_v3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A%20Pwc/Arcor/Revision%20al%2031_12_2000/Provision%20Ganancias/CANDY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-jc\work\Datos\Datos\Clientes\TAX\IRIS\IRACIS%202010\PPC\modelo\BALres173%202005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a-leyva\finanzas\My%20Documents\2003\Resum&#233;n%20escandallos%202003(1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5.2.10\fs_clx\Daily%20P&amp;L\P&amp;L%20Summary%20Report%20Master1%20(version%205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R\DOCUME~1\tanbc\LOCALS~1\Temp\C.Lotus.Notes.Data\Budget07%20-%20LDINDI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R\DOCUME~1\tanbc\LOCALS~1\Temp\C.Lotus.Notes.Data\Budget07%20-%20LDSHANGH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Alto%20Palermo%20S.A.%20Group/Alto%20Palermo%20S.A/2010/07.%20Proyecto%20IFRS/Papeles/CRESUD%20CONSO%2006-09%20deprotegido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atos/Datos/datos/datos/datos/datos/datos/Datos/Datos/Datos/Datos/datos/Buckup1203/Bces%20CTI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5.2.10\fs_clx\R&#233;alis&#233;\R&#233;alis&#233;%202006\06Reforecast\Reforecast%20presentation\Macro%20Excel%20Link\OH%20-%20SB%20Draft%202\Restit%20ANA2%20S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_cd1_pdm\ADMINISTRA\WINDOWS\TEMP\DARIO\BCE0498\PBC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DRM\clientes\Tradition\CIERRES%20MENSUALES\IVA799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5.2.10\fs_clx\Daily%20P&amp;L\Reporting%20Daily%20PnL%20Mode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5.2.10\fs_clx\Daily%20P&amp;L\2006%20Daily%20PnL%20Archive\Platforms%202006\DAILY%20SUGAR%20RESULT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farina\Documents\PERSONAL\Facultad\Temas%20varios%20de%20investigaci&#243;n\Impuestos%20Diferidos\C&#225;lculo%20del%20Impuesto%20Diferido%20(DF)%20v01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cd1-irs\administracion\Control%20de%20Gestion\Controlg\Bce%20Gesti&#243;n%20RT4\Jun-05\Memoria%202004-05\Jun-05\Definitivas\Tabla%20de%20rentas%20Jun-05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kserver\finanzas\Household%20Technologies\PRISCILA\2003%20Budget\plantilla%20HT%20Mexico%202003%20act%20140103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smontero/LOCALS~1/Temp/notesEA312D/Rummaala%20-%20Altas%20Bienes%20de%20Cambio%2009-2008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400%20L&#237;mites%20de%20Deducibilidad%2031.12.2008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mbenitez\Desktop\02-BBVA_Diagnostico%20Tributario%202009loly\BBVA%20-%20Verif.%20IRACIS%20-%202009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AVALOSSANABRIA\CLIENTES\AGRICOLA%20&#209;U%20PORA%20S.A\PPC%20CALCULO%20DE%20IR\6432%20C&#225;lculo%20de%20IR%20al%2031.12.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Control%20de%20asistencias%20a&#241;o%202000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benitez\AppData\Local\Microsoft\Windows\Temporary%20Internet%20Files\Content.Outlook\0P9EYCGT\Impuesto%20Diferido%20al%2031%2012%202011%20v03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\Users\Tenders\America%20Movil\PriceBooking\Rel.4%20Core\MSS%20Pricing%20Proposal%20Customer%20Version_price%20lists_v17-Juho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farina\Local%20Settings\Temporary%20Internet%20Files\OLK92\6411%20C&#225;lculo%20IR%20al%2030-06-06%20(3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/CONTADUR/EXCEL/BALANCE%20MARZO%2005/CRESUD/BCE%20PUBLICACION/ARMADO/CRESUD%20CONSO%2003-05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atos/Datos/Datos/datos/datos/datos/datos/datos/Datos/Datos/Datos/Datos/datos/Clientes/Impuestos/Trabajos%20en%20curso/CTI/Noviembre_2007/CTI%20-%20Liq.%20IVA%2009-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os\Clientes\Impuestos\Trabajos%20en%20curso\CTI\Noviembre_2007\PPC\Armado%20Balances0907_P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torres/My%20Documents/Alto%20Palermo/US%20GAAP%2030%2006%2006/20%20F%202006/Soportes%20s%20C&#237;a/Sector%20Contable%20-%20Archivos%20Compartidos/An&#225;lisis%20de%20Rubros%20Contables/Acreedores%20x%20FPC/Posiciones/Fpc%20-%2006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 Sox"/>
      <sheetName val="Seguimiento de Cambios SOX"/>
      <sheetName val="Saldos"/>
      <sheetName val="4711000001"/>
      <sheetName val="1211200001"/>
      <sheetName val="1211600001"/>
      <sheetName val="Asientos"/>
      <sheetName val="VPP APSA-Historico "/>
      <sheetName val="VPP APSA-Ajustado  "/>
      <sheetName val="comproACity"/>
      <sheetName val="VPP Altocity en ECL"/>
      <sheetName val="ASTO"/>
      <sheetName val="PART.MINORITARIA"/>
      <sheetName val="PART.MINORITARIA AC"/>
      <sheetName val="Ajuste vpp PC a 0603"/>
      <sheetName val="Compra-vta AInv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s"/>
      <sheetName val="Datos del Balance"/>
      <sheetName val="Armador"/>
      <sheetName val="Saldos"/>
      <sheetName val="Bce Patrim"/>
      <sheetName val="EEPN"/>
      <sheetName val="EOAF"/>
      <sheetName val="EOAF (2)"/>
      <sheetName val="PT EOAF"/>
      <sheetName val="Armado nota numérica"/>
      <sheetName val="nota numérica"/>
      <sheetName val="RT12"/>
      <sheetName val="RT12-apertura"/>
      <sheetName val="ANEXO A"/>
      <sheetName val="ANEXO C"/>
      <sheetName val="ANEXO E"/>
      <sheetName val="ANEXO G"/>
      <sheetName val="ANEXO F"/>
      <sheetName val="Edo Rdos"/>
      <sheetName val="ANEXO H"/>
      <sheetName val="INDICES"/>
    </sheetNames>
    <sheetDataSet>
      <sheetData sheetId="0" refreshError="1"/>
      <sheetData sheetId="1" refreshError="1">
        <row r="8">
          <cell r="B8">
            <v>38442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C98 (2)"/>
      <sheetName val="PIC98"/>
    </sheetNames>
    <sheetDataSet>
      <sheetData sheetId="0"/>
      <sheetData sheetId="1" refreshError="1">
        <row r="29">
          <cell r="A29" t="str">
            <v>E80</v>
          </cell>
          <cell r="B29">
            <v>93.509096683251897</v>
          </cell>
          <cell r="D29">
            <v>92.520294776974595</v>
          </cell>
        </row>
        <row r="30">
          <cell r="A30" t="str">
            <v>F</v>
          </cell>
          <cell r="B30">
            <v>65.714337662941816</v>
          </cell>
          <cell r="D30">
            <v>89.972496601737959</v>
          </cell>
        </row>
        <row r="31">
          <cell r="A31" t="str">
            <v>M</v>
          </cell>
          <cell r="B31">
            <v>94.016018089167929</v>
          </cell>
          <cell r="D31">
            <v>92.59335457183812</v>
          </cell>
        </row>
        <row r="32">
          <cell r="A32" t="str">
            <v>A</v>
          </cell>
          <cell r="B32">
            <v>97.479405039883829</v>
          </cell>
          <cell r="D32">
            <v>93.843102225787163</v>
          </cell>
        </row>
        <row r="33">
          <cell r="A33" t="str">
            <v>M</v>
          </cell>
          <cell r="B33">
            <v>100.15225690084435</v>
          </cell>
          <cell r="D33">
            <v>97.570487913483817</v>
          </cell>
        </row>
        <row r="34">
          <cell r="A34" t="str">
            <v>J</v>
          </cell>
          <cell r="B34">
            <v>94.926294584784387</v>
          </cell>
          <cell r="D34">
            <v>98.906171460771645</v>
          </cell>
        </row>
        <row r="35">
          <cell r="A35" t="str">
            <v>JUL</v>
          </cell>
          <cell r="B35">
            <v>101.94166171486046</v>
          </cell>
          <cell r="D35">
            <v>100.02298178806733</v>
          </cell>
        </row>
        <row r="36">
          <cell r="A36" t="str">
            <v>A</v>
          </cell>
          <cell r="B36">
            <v>102.25609411343989</v>
          </cell>
          <cell r="D36">
            <v>98.319097796518093</v>
          </cell>
        </row>
        <row r="37">
          <cell r="A37" t="str">
            <v>S</v>
          </cell>
          <cell r="B37">
            <v>104.81143790813707</v>
          </cell>
          <cell r="D37">
            <v>98.676648804053869</v>
          </cell>
        </row>
        <row r="38">
          <cell r="A38" t="str">
            <v>O</v>
          </cell>
          <cell r="B38">
            <v>103.26499792680116</v>
          </cell>
          <cell r="D38">
            <v>97.32090915216051</v>
          </cell>
        </row>
        <row r="39">
          <cell r="A39" t="str">
            <v>N</v>
          </cell>
          <cell r="B39">
            <v>98.349908093741618</v>
          </cell>
          <cell r="D39">
            <v>93.565501848487244</v>
          </cell>
        </row>
        <row r="40">
          <cell r="A40" t="str">
            <v>D</v>
          </cell>
          <cell r="B40">
            <v>94.626130049338244</v>
          </cell>
          <cell r="D40">
            <v>93.972063047996585</v>
          </cell>
        </row>
        <row r="41">
          <cell r="A41" t="str">
            <v>E81</v>
          </cell>
          <cell r="B41">
            <v>89.205404701336747</v>
          </cell>
          <cell r="D41">
            <v>88.518910894136852</v>
          </cell>
        </row>
        <row r="42">
          <cell r="A42" t="str">
            <v>F</v>
          </cell>
          <cell r="B42">
            <v>64.300414745260326</v>
          </cell>
          <cell r="D42">
            <v>90.05869896699437</v>
          </cell>
        </row>
        <row r="43">
          <cell r="A43" t="str">
            <v>M</v>
          </cell>
          <cell r="B43">
            <v>91.289062773181968</v>
          </cell>
          <cell r="D43">
            <v>89.26807316377041</v>
          </cell>
        </row>
        <row r="44">
          <cell r="A44" t="str">
            <v>A</v>
          </cell>
          <cell r="B44">
            <v>91.205103717616794</v>
          </cell>
          <cell r="D44">
            <v>87.917434520885891</v>
          </cell>
        </row>
        <row r="45">
          <cell r="A45" t="str">
            <v>M</v>
          </cell>
          <cell r="B45">
            <v>84.791316919967869</v>
          </cell>
          <cell r="D45">
            <v>84.344636833924184</v>
          </cell>
        </row>
        <row r="46">
          <cell r="A46" t="str">
            <v>J</v>
          </cell>
          <cell r="B46">
            <v>78.464981476724915</v>
          </cell>
          <cell r="D46">
            <v>79.812151420521772</v>
          </cell>
        </row>
        <row r="47">
          <cell r="A47" t="str">
            <v>JUL</v>
          </cell>
          <cell r="B47">
            <v>75.825292246901256</v>
          </cell>
          <cell r="D47">
            <v>74.308562986032754</v>
          </cell>
        </row>
        <row r="48">
          <cell r="A48" t="str">
            <v>A</v>
          </cell>
          <cell r="B48">
            <v>73.908476643500123</v>
          </cell>
          <cell r="D48">
            <v>71.542856369683648</v>
          </cell>
        </row>
        <row r="49">
          <cell r="A49" t="str">
            <v>S</v>
          </cell>
          <cell r="B49">
            <v>75.450019166553147</v>
          </cell>
          <cell r="D49">
            <v>70.996080798991144</v>
          </cell>
        </row>
        <row r="50">
          <cell r="A50" t="str">
            <v>O</v>
          </cell>
          <cell r="B50">
            <v>76.024492863317022</v>
          </cell>
          <cell r="D50">
            <v>72.089523590619265</v>
          </cell>
        </row>
        <row r="51">
          <cell r="A51" t="str">
            <v>N</v>
          </cell>
          <cell r="B51">
            <v>78.293107688765645</v>
          </cell>
          <cell r="D51">
            <v>73.673721580933304</v>
          </cell>
        </row>
        <row r="52">
          <cell r="A52" t="str">
            <v>D</v>
          </cell>
          <cell r="B52">
            <v>80.230991219901881</v>
          </cell>
          <cell r="D52">
            <v>79.971898485513478</v>
          </cell>
        </row>
        <row r="53">
          <cell r="A53" t="str">
            <v>E82</v>
          </cell>
          <cell r="B53">
            <v>74.933256471712724</v>
          </cell>
          <cell r="D53">
            <v>82.90963415485912</v>
          </cell>
        </row>
        <row r="54">
          <cell r="A54" t="str">
            <v>F</v>
          </cell>
          <cell r="B54">
            <v>64.820773239836114</v>
          </cell>
          <cell r="D54">
            <v>80.894863359678098</v>
          </cell>
        </row>
        <row r="55">
          <cell r="A55" t="str">
            <v>M</v>
          </cell>
          <cell r="B55">
            <v>77.750420692924465</v>
          </cell>
          <cell r="D55">
            <v>75.56152668966152</v>
          </cell>
        </row>
        <row r="56">
          <cell r="A56" t="str">
            <v>A</v>
          </cell>
          <cell r="B56">
            <v>72.684088863864901</v>
          </cell>
          <cell r="D56">
            <v>70.012595841198518</v>
          </cell>
        </row>
        <row r="57">
          <cell r="A57" t="str">
            <v>M</v>
          </cell>
          <cell r="B57">
            <v>70.134184569062498</v>
          </cell>
          <cell r="D57">
            <v>69.203944519223839</v>
          </cell>
        </row>
        <row r="58">
          <cell r="A58" t="str">
            <v>J</v>
          </cell>
          <cell r="B58">
            <v>73.481963606929767</v>
          </cell>
          <cell r="D58">
            <v>74.466700603359584</v>
          </cell>
        </row>
        <row r="59">
          <cell r="A59" t="str">
            <v>JUL</v>
          </cell>
          <cell r="B59">
            <v>81.425388786604287</v>
          </cell>
          <cell r="D59">
            <v>80.419893088284311</v>
          </cell>
        </row>
        <row r="60">
          <cell r="A60" t="str">
            <v>A</v>
          </cell>
          <cell r="B60">
            <v>87.117771807526921</v>
          </cell>
          <cell r="D60">
            <v>83.352180396631354</v>
          </cell>
        </row>
        <row r="61">
          <cell r="A61" t="str">
            <v>S</v>
          </cell>
          <cell r="B61">
            <v>88.362229120213328</v>
          </cell>
          <cell r="D61">
            <v>82.944909039173737</v>
          </cell>
        </row>
        <row r="62">
          <cell r="A62" t="str">
            <v>O</v>
          </cell>
          <cell r="B62">
            <v>87.978659835701507</v>
          </cell>
          <cell r="D62">
            <v>83.615404118198128</v>
          </cell>
        </row>
        <row r="63">
          <cell r="A63" t="str">
            <v>N</v>
          </cell>
          <cell r="B63">
            <v>90.761115880900732</v>
          </cell>
          <cell r="D63">
            <v>84.39028152944141</v>
          </cell>
        </row>
        <row r="64">
          <cell r="A64" t="str">
            <v>D</v>
          </cell>
          <cell r="B64">
            <v>85.884879040488499</v>
          </cell>
          <cell r="D64">
            <v>85.10339582016249</v>
          </cell>
        </row>
        <row r="65">
          <cell r="A65" t="str">
            <v>E83</v>
          </cell>
          <cell r="B65">
            <v>85.423806826999538</v>
          </cell>
          <cell r="D65">
            <v>87.515084259780537</v>
          </cell>
        </row>
        <row r="66">
          <cell r="A66" t="str">
            <v>F</v>
          </cell>
          <cell r="B66">
            <v>63.529847398216774</v>
          </cell>
          <cell r="D66">
            <v>87.075147941173711</v>
          </cell>
        </row>
        <row r="67">
          <cell r="A67" t="str">
            <v>M</v>
          </cell>
          <cell r="B67">
            <v>88.877509745615924</v>
          </cell>
          <cell r="D67">
            <v>88.758436646878877</v>
          </cell>
        </row>
        <row r="68">
          <cell r="A68" t="str">
            <v>A</v>
          </cell>
          <cell r="B68">
            <v>87.237492963297981</v>
          </cell>
          <cell r="D68">
            <v>83.298145324582521</v>
          </cell>
        </row>
        <row r="69">
          <cell r="A69" t="str">
            <v>M</v>
          </cell>
          <cell r="B69">
            <v>90.71690369295473</v>
          </cell>
          <cell r="D69">
            <v>88.76948492403028</v>
          </cell>
        </row>
        <row r="70">
          <cell r="A70" t="str">
            <v>J</v>
          </cell>
          <cell r="B70">
            <v>92.771142949436324</v>
          </cell>
          <cell r="D70">
            <v>94.711725544350116</v>
          </cell>
        </row>
        <row r="71">
          <cell r="A71" t="str">
            <v>JUL</v>
          </cell>
          <cell r="B71">
            <v>94.687376352913788</v>
          </cell>
          <cell r="D71">
            <v>93.159523195479721</v>
          </cell>
        </row>
        <row r="72">
          <cell r="A72" t="str">
            <v>A</v>
          </cell>
          <cell r="B72">
            <v>99.442002778134707</v>
          </cell>
          <cell r="D72">
            <v>93.803832893103163</v>
          </cell>
        </row>
        <row r="73">
          <cell r="A73" t="str">
            <v>S</v>
          </cell>
          <cell r="B73">
            <v>101.27521250866633</v>
          </cell>
          <cell r="D73">
            <v>94.823957504931613</v>
          </cell>
        </row>
        <row r="74">
          <cell r="A74" t="str">
            <v>O</v>
          </cell>
          <cell r="B74">
            <v>92.451032768456059</v>
          </cell>
          <cell r="D74">
            <v>87.10021129520473</v>
          </cell>
        </row>
        <row r="75">
          <cell r="A75" t="str">
            <v>N</v>
          </cell>
          <cell r="B75">
            <v>99.712599517894674</v>
          </cell>
          <cell r="D75">
            <v>92.876682423503269</v>
          </cell>
        </row>
        <row r="76">
          <cell r="A76" t="str">
            <v>D</v>
          </cell>
          <cell r="B76">
            <v>87.307734629160805</v>
          </cell>
          <cell r="D76">
            <v>87.046645956321484</v>
          </cell>
        </row>
        <row r="77">
          <cell r="A77" t="str">
            <v>E84</v>
          </cell>
          <cell r="B77">
            <v>86.479298173425647</v>
          </cell>
          <cell r="D77">
            <v>88.745511184332813</v>
          </cell>
        </row>
        <row r="78">
          <cell r="A78" t="str">
            <v>F</v>
          </cell>
          <cell r="B78">
            <v>68.808299206169508</v>
          </cell>
          <cell r="D78">
            <v>93.064472371946493</v>
          </cell>
        </row>
        <row r="79">
          <cell r="A79" t="str">
            <v>M</v>
          </cell>
          <cell r="B79">
            <v>94.387125803519865</v>
          </cell>
          <cell r="D79">
            <v>93.986487518239258</v>
          </cell>
        </row>
        <row r="80">
          <cell r="A80" t="str">
            <v>A</v>
          </cell>
          <cell r="B80">
            <v>99.30549792166552</v>
          </cell>
          <cell r="D80">
            <v>96.705011733153597</v>
          </cell>
        </row>
        <row r="81">
          <cell r="A81" t="str">
            <v>M</v>
          </cell>
          <cell r="B81">
            <v>101.76705084379378</v>
          </cell>
          <cell r="D81">
            <v>99.650450249930699</v>
          </cell>
        </row>
        <row r="82">
          <cell r="A82" t="str">
            <v>J</v>
          </cell>
          <cell r="B82">
            <v>100.55710504211875</v>
          </cell>
          <cell r="D82">
            <v>103.12713027934559</v>
          </cell>
        </row>
        <row r="83">
          <cell r="A83" t="str">
            <v>JUL</v>
          </cell>
          <cell r="B83">
            <v>101.27921046566453</v>
          </cell>
          <cell r="D83">
            <v>99.093607579685482</v>
          </cell>
        </row>
        <row r="84">
          <cell r="A84" t="str">
            <v>A</v>
          </cell>
          <cell r="B84">
            <v>105.89072927589061</v>
          </cell>
          <cell r="D84">
            <v>99.658222899586477</v>
          </cell>
        </row>
        <row r="85">
          <cell r="A85" t="str">
            <v>S</v>
          </cell>
          <cell r="B85">
            <v>99.066073919691092</v>
          </cell>
          <cell r="D85">
            <v>94.086553611740044</v>
          </cell>
        </row>
        <row r="86">
          <cell r="A86" t="str">
            <v>O</v>
          </cell>
          <cell r="B86">
            <v>106.4245757500381</v>
          </cell>
          <cell r="D86">
            <v>97.91413315381287</v>
          </cell>
        </row>
        <row r="87">
          <cell r="A87" t="str">
            <v>N</v>
          </cell>
          <cell r="B87">
            <v>100.42969521899236</v>
          </cell>
          <cell r="D87">
            <v>93.900206467767916</v>
          </cell>
        </row>
        <row r="88">
          <cell r="A88" t="str">
            <v>D</v>
          </cell>
          <cell r="B88">
            <v>89.559659023229443</v>
          </cell>
          <cell r="D88">
            <v>92.427330406433654</v>
          </cell>
        </row>
        <row r="89">
          <cell r="A89" t="str">
            <v>E85</v>
          </cell>
          <cell r="B89">
            <v>88.084849835709647</v>
          </cell>
          <cell r="D89">
            <v>91.326830958492366</v>
          </cell>
        </row>
        <row r="90">
          <cell r="A90" t="str">
            <v>F</v>
          </cell>
          <cell r="B90">
            <v>65.684066753002369</v>
          </cell>
          <cell r="D90">
            <v>89.089507822854003</v>
          </cell>
        </row>
        <row r="91">
          <cell r="A91" t="str">
            <v>M</v>
          </cell>
          <cell r="B91">
            <v>88.02153849745595</v>
          </cell>
          <cell r="D91">
            <v>88.79139696238181</v>
          </cell>
        </row>
        <row r="92">
          <cell r="A92" t="str">
            <v>A</v>
          </cell>
          <cell r="B92">
            <v>91.140189444727667</v>
          </cell>
          <cell r="D92">
            <v>88.481465702436793</v>
          </cell>
        </row>
        <row r="93">
          <cell r="A93" t="str">
            <v>M</v>
          </cell>
          <cell r="B93">
            <v>87.456074552298404</v>
          </cell>
          <cell r="D93">
            <v>84.653334755430123</v>
          </cell>
        </row>
        <row r="94">
          <cell r="A94" t="str">
            <v>J</v>
          </cell>
          <cell r="B94">
            <v>75.943807875655125</v>
          </cell>
          <cell r="D94">
            <v>78.094379137502543</v>
          </cell>
        </row>
        <row r="95">
          <cell r="A95" t="str">
            <v>JUL</v>
          </cell>
          <cell r="B95">
            <v>79.705832938420571</v>
          </cell>
          <cell r="D95">
            <v>76.635547295316982</v>
          </cell>
        </row>
        <row r="96">
          <cell r="A96" t="str">
            <v>A</v>
          </cell>
          <cell r="B96">
            <v>85.266017596142575</v>
          </cell>
          <cell r="D96">
            <v>79.984029245259975</v>
          </cell>
        </row>
        <row r="97">
          <cell r="A97" t="str">
            <v>S</v>
          </cell>
          <cell r="B97">
            <v>92.616534074622763</v>
          </cell>
          <cell r="D97">
            <v>87.157366980024008</v>
          </cell>
        </row>
        <row r="98">
          <cell r="A98" t="str">
            <v>O</v>
          </cell>
          <cell r="B98">
            <v>99.938966478944081</v>
          </cell>
          <cell r="D98">
            <v>91.819504679015097</v>
          </cell>
        </row>
        <row r="99">
          <cell r="A99" t="str">
            <v>N</v>
          </cell>
          <cell r="B99">
            <v>97.121080460843444</v>
          </cell>
          <cell r="D99">
            <v>92.310542525174625</v>
          </cell>
        </row>
        <row r="100">
          <cell r="A100" t="str">
            <v>D</v>
          </cell>
          <cell r="B100">
            <v>94.696576436416237</v>
          </cell>
          <cell r="D100">
            <v>97.238760997306116</v>
          </cell>
        </row>
        <row r="101">
          <cell r="A101" t="str">
            <v>E86</v>
          </cell>
          <cell r="B101">
            <v>92.513780839666993</v>
          </cell>
          <cell r="D101">
            <v>96.95587088674931</v>
          </cell>
        </row>
        <row r="102">
          <cell r="A102" t="str">
            <v>F</v>
          </cell>
          <cell r="B102">
            <v>71.635521631995616</v>
          </cell>
          <cell r="D102">
            <v>96.214149835712519</v>
          </cell>
        </row>
        <row r="103">
          <cell r="A103" t="str">
            <v>M</v>
          </cell>
          <cell r="B103">
            <v>93.239857893859522</v>
          </cell>
          <cell r="D103">
            <v>93.480340234666869</v>
          </cell>
        </row>
        <row r="104">
          <cell r="A104" t="str">
            <v>A</v>
          </cell>
          <cell r="B104">
            <v>101.94775357204303</v>
          </cell>
          <cell r="D104">
            <v>99.42335879026443</v>
          </cell>
        </row>
        <row r="105">
          <cell r="A105" t="str">
            <v>M</v>
          </cell>
          <cell r="B105">
            <v>102.10472994792663</v>
          </cell>
          <cell r="D105">
            <v>99.366816550726853</v>
          </cell>
        </row>
        <row r="106">
          <cell r="A106" t="str">
            <v>J</v>
          </cell>
          <cell r="B106">
            <v>89.223977221082293</v>
          </cell>
          <cell r="D106">
            <v>91.529704842025282</v>
          </cell>
        </row>
        <row r="107">
          <cell r="A107" t="str">
            <v>JUL</v>
          </cell>
          <cell r="B107">
            <v>105.88875213833086</v>
          </cell>
          <cell r="D107">
            <v>101.53328248157524</v>
          </cell>
        </row>
        <row r="108">
          <cell r="A108" t="str">
            <v>A</v>
          </cell>
          <cell r="B108">
            <v>110.80838430754349</v>
          </cell>
          <cell r="D108">
            <v>105.28730517938226</v>
          </cell>
        </row>
        <row r="109">
          <cell r="A109" t="str">
            <v>S</v>
          </cell>
          <cell r="B109">
            <v>112.44086859210182</v>
          </cell>
          <cell r="D109">
            <v>105.04099390543223</v>
          </cell>
        </row>
        <row r="110">
          <cell r="A110" t="str">
            <v>O</v>
          </cell>
          <cell r="B110">
            <v>113.36662664174999</v>
          </cell>
          <cell r="D110">
            <v>104.07396863717231</v>
          </cell>
        </row>
        <row r="111">
          <cell r="A111" t="str">
            <v>N</v>
          </cell>
          <cell r="B111">
            <v>106.67635904243362</v>
          </cell>
          <cell r="D111">
            <v>102.63617737890749</v>
          </cell>
        </row>
        <row r="112">
          <cell r="A112" t="str">
            <v>D</v>
          </cell>
          <cell r="B112">
            <v>100.15338817126666</v>
          </cell>
          <cell r="D112">
            <v>101.77231070016676</v>
          </cell>
        </row>
        <row r="113">
          <cell r="A113" t="str">
            <v>E87</v>
          </cell>
          <cell r="B113">
            <v>95.226480210408639</v>
          </cell>
          <cell r="D113">
            <v>101.54316609488482</v>
          </cell>
        </row>
        <row r="114">
          <cell r="A114" t="str">
            <v>F</v>
          </cell>
          <cell r="B114">
            <v>74.717488459657702</v>
          </cell>
          <cell r="D114">
            <v>99.056537897863038</v>
          </cell>
        </row>
        <row r="115">
          <cell r="A115" t="str">
            <v>M</v>
          </cell>
          <cell r="B115">
            <v>101.72725755522987</v>
          </cell>
          <cell r="D115">
            <v>100.41996971179034</v>
          </cell>
        </row>
        <row r="116">
          <cell r="A116" t="str">
            <v>A</v>
          </cell>
          <cell r="B116">
            <v>104.23121904443812</v>
          </cell>
          <cell r="D116">
            <v>102.75433930467891</v>
          </cell>
        </row>
        <row r="117">
          <cell r="A117" t="str">
            <v>M</v>
          </cell>
          <cell r="B117">
            <v>103.46128496679717</v>
          </cell>
          <cell r="D117">
            <v>102.24189023217032</v>
          </cell>
        </row>
        <row r="118">
          <cell r="A118" t="str">
            <v>J</v>
          </cell>
          <cell r="B118">
            <v>106.40204219389705</v>
          </cell>
          <cell r="D118">
            <v>107.16495860665546</v>
          </cell>
        </row>
        <row r="119">
          <cell r="A119" t="str">
            <v>JUL</v>
          </cell>
          <cell r="B119">
            <v>111.5578574964822</v>
          </cell>
          <cell r="D119">
            <v>106.83599944105404</v>
          </cell>
        </row>
        <row r="120">
          <cell r="A120" t="str">
            <v>A</v>
          </cell>
          <cell r="B120">
            <v>108.7311601195688</v>
          </cell>
          <cell r="D120">
            <v>104.15362294670624</v>
          </cell>
        </row>
        <row r="121">
          <cell r="A121" t="str">
            <v>S</v>
          </cell>
          <cell r="B121">
            <v>110.32556189872881</v>
          </cell>
          <cell r="D121">
            <v>103.53554204872418</v>
          </cell>
        </row>
        <row r="122">
          <cell r="A122" t="str">
            <v>O</v>
          </cell>
          <cell r="B122">
            <v>104.4761720558826</v>
          </cell>
          <cell r="D122">
            <v>97.744163537099467</v>
          </cell>
        </row>
        <row r="123">
          <cell r="A123" t="str">
            <v>N</v>
          </cell>
          <cell r="B123">
            <v>98.411762208473377</v>
          </cell>
          <cell r="D123">
            <v>93.733734093518237</v>
          </cell>
        </row>
        <row r="124">
          <cell r="A124" t="str">
            <v>D</v>
          </cell>
          <cell r="B124">
            <v>96.848480451607529</v>
          </cell>
          <cell r="D124">
            <v>98.069151843264564</v>
          </cell>
        </row>
        <row r="125">
          <cell r="A125" t="str">
            <v>E88</v>
          </cell>
          <cell r="B125">
            <v>92.34280354779294</v>
          </cell>
          <cell r="D125">
            <v>99.897915935629413</v>
          </cell>
        </row>
        <row r="126">
          <cell r="A126" t="str">
            <v>F</v>
          </cell>
          <cell r="B126">
            <v>79.176685929006055</v>
          </cell>
          <cell r="D126">
            <v>102.9847984767222</v>
          </cell>
        </row>
        <row r="127">
          <cell r="A127" t="str">
            <v>M</v>
          </cell>
          <cell r="B127">
            <v>104.6309967216196</v>
          </cell>
          <cell r="D127">
            <v>103.7003046928351</v>
          </cell>
        </row>
        <row r="128">
          <cell r="A128" t="str">
            <v>A</v>
          </cell>
          <cell r="B128">
            <v>96.382993322764378</v>
          </cell>
          <cell r="D128">
            <v>95.338142304497708</v>
          </cell>
        </row>
        <row r="129">
          <cell r="A129" t="str">
            <v>M</v>
          </cell>
          <cell r="B129">
            <v>103.2904490142609</v>
          </cell>
          <cell r="D129">
            <v>99.900748958745098</v>
          </cell>
        </row>
        <row r="130">
          <cell r="A130" t="str">
            <v>J</v>
          </cell>
          <cell r="B130">
            <v>99.014716596273615</v>
          </cell>
          <cell r="D130">
            <v>100.80360413027576</v>
          </cell>
        </row>
        <row r="131">
          <cell r="A131" t="str">
            <v>JUL</v>
          </cell>
          <cell r="B131">
            <v>103.0459690896345</v>
          </cell>
          <cell r="D131">
            <v>99.635555087661089</v>
          </cell>
        </row>
        <row r="132">
          <cell r="A132" t="str">
            <v>A</v>
          </cell>
          <cell r="B132">
            <v>101.4145673770813</v>
          </cell>
          <cell r="D132">
            <v>95.236898642698122</v>
          </cell>
        </row>
        <row r="133">
          <cell r="A133" t="str">
            <v>S</v>
          </cell>
          <cell r="B133">
            <v>95.955913902128003</v>
          </cell>
          <cell r="D133">
            <v>90.237233614162307</v>
          </cell>
        </row>
        <row r="134">
          <cell r="A134" t="str">
            <v>O</v>
          </cell>
          <cell r="B134">
            <v>92.916249538162447</v>
          </cell>
          <cell r="D134">
            <v>87.754932762743593</v>
          </cell>
        </row>
        <row r="135">
          <cell r="A135" t="str">
            <v>N</v>
          </cell>
          <cell r="B135">
            <v>94.854213829805758</v>
          </cell>
          <cell r="D135">
            <v>89.171708636523064</v>
          </cell>
        </row>
        <row r="136">
          <cell r="A136" t="str">
            <v>D</v>
          </cell>
          <cell r="B136">
            <v>87.044727160161571</v>
          </cell>
          <cell r="D136">
            <v>87.011481430640202</v>
          </cell>
        </row>
        <row r="137">
          <cell r="A137" t="str">
            <v>E89</v>
          </cell>
          <cell r="B137">
            <v>81.350926833820424</v>
          </cell>
          <cell r="D137">
            <v>94.192936230848147</v>
          </cell>
        </row>
        <row r="138">
          <cell r="A138" t="str">
            <v>F</v>
          </cell>
          <cell r="B138">
            <v>78.654114978181809</v>
          </cell>
          <cell r="D138">
            <v>93.294868312024093</v>
          </cell>
        </row>
        <row r="139">
          <cell r="A139" t="str">
            <v>M</v>
          </cell>
          <cell r="B139">
            <v>96.866811436883609</v>
          </cell>
          <cell r="D139">
            <v>94.194073571469943</v>
          </cell>
        </row>
        <row r="140">
          <cell r="A140" t="str">
            <v>A</v>
          </cell>
          <cell r="B140">
            <v>91.424513865545677</v>
          </cell>
          <cell r="D140">
            <v>94.52317919299108</v>
          </cell>
        </row>
        <row r="141">
          <cell r="A141" t="str">
            <v>M</v>
          </cell>
          <cell r="B141">
            <v>78.079534127841313</v>
          </cell>
          <cell r="D141">
            <v>75.438903887333723</v>
          </cell>
        </row>
        <row r="142">
          <cell r="A142" t="str">
            <v>J</v>
          </cell>
          <cell r="B142">
            <v>78.928445102576887</v>
          </cell>
          <cell r="D142">
            <v>79.279499186305713</v>
          </cell>
        </row>
        <row r="143">
          <cell r="A143" t="str">
            <v>JUL</v>
          </cell>
          <cell r="B143">
            <v>79.525220685202896</v>
          </cell>
          <cell r="D143">
            <v>76.809811282635721</v>
          </cell>
        </row>
        <row r="144">
          <cell r="A144" t="str">
            <v>A</v>
          </cell>
          <cell r="B144">
            <v>83.529129508371341</v>
          </cell>
          <cell r="D144">
            <v>78.322231774406816</v>
          </cell>
        </row>
        <row r="145">
          <cell r="A145" t="str">
            <v>S</v>
          </cell>
          <cell r="B145">
            <v>84.762673072471017</v>
          </cell>
          <cell r="D145">
            <v>80.818442745797796</v>
          </cell>
        </row>
        <row r="146">
          <cell r="A146" t="str">
            <v>O</v>
          </cell>
          <cell r="B146">
            <v>91.040716063606965</v>
          </cell>
          <cell r="D146">
            <v>85.189022196590159</v>
          </cell>
        </row>
        <row r="147">
          <cell r="A147" t="str">
            <v>N</v>
          </cell>
          <cell r="B147">
            <v>90.650850300277028</v>
          </cell>
          <cell r="D147">
            <v>85.092879602421803</v>
          </cell>
        </row>
        <row r="148">
          <cell r="A148" t="str">
            <v>D</v>
          </cell>
          <cell r="B148">
            <v>87.482613132750203</v>
          </cell>
          <cell r="D148">
            <v>88.602772695841608</v>
          </cell>
        </row>
        <row r="149">
          <cell r="A149" t="str">
            <v>E90</v>
          </cell>
          <cell r="B149">
            <v>74.957582754935046</v>
          </cell>
          <cell r="D149">
            <v>79.922306205200641</v>
          </cell>
        </row>
        <row r="150">
          <cell r="A150" t="str">
            <v>F</v>
          </cell>
          <cell r="B150">
            <v>60.885196999308413</v>
          </cell>
          <cell r="D150">
            <v>78.647809487463405</v>
          </cell>
        </row>
        <row r="151">
          <cell r="A151" t="str">
            <v>M</v>
          </cell>
          <cell r="B151">
            <v>72.220177428456893</v>
          </cell>
          <cell r="D151">
            <v>70.963237887254138</v>
          </cell>
        </row>
        <row r="152">
          <cell r="A152" t="str">
            <v>A</v>
          </cell>
          <cell r="B152">
            <v>74.995116625505659</v>
          </cell>
          <cell r="D152">
            <v>77.392008487671703</v>
          </cell>
        </row>
        <row r="153">
          <cell r="A153" t="str">
            <v>M</v>
          </cell>
          <cell r="B153">
            <v>83.12686825295529</v>
          </cell>
          <cell r="D153">
            <v>80.371384784324135</v>
          </cell>
        </row>
        <row r="154">
          <cell r="A154" t="str">
            <v>J</v>
          </cell>
          <cell r="B154">
            <v>79.835381603369527</v>
          </cell>
          <cell r="D154">
            <v>80.778044561831678</v>
          </cell>
        </row>
        <row r="155">
          <cell r="A155" t="str">
            <v>JUL</v>
          </cell>
          <cell r="B155">
            <v>79.205493503920621</v>
          </cell>
          <cell r="D155">
            <v>76.548735842454704</v>
          </cell>
        </row>
        <row r="156">
          <cell r="A156" t="str">
            <v>A</v>
          </cell>
          <cell r="B156">
            <v>92.060068861394612</v>
          </cell>
          <cell r="D156">
            <v>86.631533639076054</v>
          </cell>
        </row>
        <row r="157">
          <cell r="A157" t="str">
            <v>S</v>
          </cell>
          <cell r="B157">
            <v>89.281124088300459</v>
          </cell>
          <cell r="D157">
            <v>86.079481012653247</v>
          </cell>
        </row>
        <row r="158">
          <cell r="A158" t="str">
            <v>O</v>
          </cell>
          <cell r="B158">
            <v>94.052165478285602</v>
          </cell>
          <cell r="D158">
            <v>86.980519295156782</v>
          </cell>
        </row>
        <row r="159">
          <cell r="A159" t="str">
            <v>N</v>
          </cell>
          <cell r="B159">
            <v>92.930617955933187</v>
          </cell>
          <cell r="D159">
            <v>87.232529976524873</v>
          </cell>
        </row>
        <row r="160">
          <cell r="A160" t="str">
            <v>D</v>
          </cell>
          <cell r="B160">
            <v>88.056069588698975</v>
          </cell>
          <cell r="D160">
            <v>89.459643041324227</v>
          </cell>
        </row>
        <row r="161">
          <cell r="A161" t="str">
            <v>E91</v>
          </cell>
          <cell r="B161">
            <v>83.03750885927488</v>
          </cell>
          <cell r="D161">
            <v>89.175051293796514</v>
          </cell>
        </row>
        <row r="162">
          <cell r="A162" t="str">
            <v>F</v>
          </cell>
          <cell r="B162">
            <v>65.808371550740176</v>
          </cell>
          <cell r="D162">
            <v>81.74277597179757</v>
          </cell>
        </row>
        <row r="163">
          <cell r="A163" t="str">
            <v>M</v>
          </cell>
          <cell r="B163">
            <v>75.08450422242808</v>
          </cell>
          <cell r="D163">
            <v>74.599071721228469</v>
          </cell>
        </row>
        <row r="164">
          <cell r="A164" t="str">
            <v>A</v>
          </cell>
          <cell r="B164">
            <v>83.497798819953346</v>
          </cell>
          <cell r="D164">
            <v>84.82269032489377</v>
          </cell>
        </row>
        <row r="165">
          <cell r="A165" t="str">
            <v>M</v>
          </cell>
          <cell r="B165">
            <v>95.025007516275963</v>
          </cell>
          <cell r="D165">
            <v>91.5585534065753</v>
          </cell>
        </row>
        <row r="166">
          <cell r="A166" t="str">
            <v>J</v>
          </cell>
          <cell r="B166">
            <v>88.710820707989598</v>
          </cell>
          <cell r="D166">
            <v>88.948336014451954</v>
          </cell>
        </row>
        <row r="167">
          <cell r="A167" t="str">
            <v>JUL</v>
          </cell>
          <cell r="B167">
            <v>99.739723436721661</v>
          </cell>
          <cell r="D167">
            <v>94.612985030671965</v>
          </cell>
        </row>
        <row r="168">
          <cell r="A168" t="str">
            <v>A</v>
          </cell>
          <cell r="B168">
            <v>102.81464214188755</v>
          </cell>
          <cell r="D168">
            <v>97.76683629838378</v>
          </cell>
        </row>
        <row r="169">
          <cell r="A169" t="str">
            <v>S</v>
          </cell>
          <cell r="B169">
            <v>101.97528721913682</v>
          </cell>
          <cell r="D169">
            <v>98.113846100452761</v>
          </cell>
        </row>
        <row r="170">
          <cell r="A170" t="str">
            <v>O</v>
          </cell>
          <cell r="B170">
            <v>107.37467395017615</v>
          </cell>
          <cell r="D170">
            <v>100.24480381784703</v>
          </cell>
        </row>
        <row r="171">
          <cell r="A171" t="str">
            <v>N</v>
          </cell>
          <cell r="B171">
            <v>104.56834742318669</v>
          </cell>
          <cell r="D171">
            <v>101.46055027831598</v>
          </cell>
        </row>
        <row r="172">
          <cell r="A172" t="str">
            <v>D</v>
          </cell>
          <cell r="B172">
            <v>98.955846722620919</v>
          </cell>
          <cell r="D172">
            <v>99.843797771951202</v>
          </cell>
        </row>
        <row r="173">
          <cell r="A173" t="str">
            <v>E92</v>
          </cell>
          <cell r="B173">
            <v>96.836768949032106</v>
          </cell>
          <cell r="D173">
            <v>104.17091118829805</v>
          </cell>
        </row>
        <row r="174">
          <cell r="A174" t="str">
            <v>F</v>
          </cell>
          <cell r="B174">
            <v>82.578201495384036</v>
          </cell>
          <cell r="D174">
            <v>102.2970374429005</v>
          </cell>
        </row>
        <row r="175">
          <cell r="A175" t="str">
            <v>M</v>
          </cell>
          <cell r="B175">
            <v>104.69371768103279</v>
          </cell>
          <cell r="D175">
            <v>102.77591135359799</v>
          </cell>
        </row>
        <row r="176">
          <cell r="A176" t="str">
            <v>A</v>
          </cell>
          <cell r="B176">
            <v>105.18921509199775</v>
          </cell>
          <cell r="D176">
            <v>106.8334297476782</v>
          </cell>
        </row>
        <row r="177">
          <cell r="A177" t="str">
            <v>M</v>
          </cell>
          <cell r="B177">
            <v>106.30733893077596</v>
          </cell>
          <cell r="D177">
            <v>105.19499421799765</v>
          </cell>
        </row>
        <row r="178">
          <cell r="A178" t="str">
            <v>J</v>
          </cell>
          <cell r="B178">
            <v>111.38342870179194</v>
          </cell>
          <cell r="D178">
            <v>108.68231881258608</v>
          </cell>
        </row>
        <row r="179">
          <cell r="A179" t="str">
            <v>JUL</v>
          </cell>
          <cell r="B179">
            <v>111.80936469983963</v>
          </cell>
          <cell r="D179">
            <v>106.28636736810994</v>
          </cell>
        </row>
        <row r="180">
          <cell r="A180" t="str">
            <v>A</v>
          </cell>
          <cell r="B180">
            <v>108.00178261399449</v>
          </cell>
          <cell r="D180">
            <v>104.59327839765984</v>
          </cell>
        </row>
        <row r="181">
          <cell r="A181" t="str">
            <v>S</v>
          </cell>
          <cell r="B181">
            <v>111.77066384968177</v>
          </cell>
          <cell r="D181">
            <v>106.61167563105852</v>
          </cell>
        </row>
        <row r="182">
          <cell r="A182" t="str">
            <v>O</v>
          </cell>
          <cell r="B182">
            <v>111.8232061335689</v>
          </cell>
          <cell r="D182">
            <v>106.32325129689836</v>
          </cell>
        </row>
        <row r="183">
          <cell r="A183" t="str">
            <v>N</v>
          </cell>
          <cell r="B183">
            <v>109.46893395201241</v>
          </cell>
          <cell r="D183">
            <v>106.28381330981597</v>
          </cell>
        </row>
        <row r="184">
          <cell r="A184" t="str">
            <v>D</v>
          </cell>
          <cell r="B184">
            <v>111.08272763079097</v>
          </cell>
          <cell r="D184">
            <v>111.20369881996903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s"/>
      <sheetName val="EDO SIT PATRIM"/>
      <sheetName val="ESP_TIPEO"/>
      <sheetName val="Reclasificaciones"/>
      <sheetName val="EDO RDOS"/>
      <sheetName val="Segmento"/>
      <sheetName val="EEPN"/>
      <sheetName val="EOAF"/>
      <sheetName val="NOTA 4"/>
      <sheetName val="PRESTAMOS"/>
      <sheetName val=" VTOS"/>
      <sheetName val="VTOS_TIPEO"/>
      <sheetName val="ANEXO_A"/>
      <sheetName val="ANEXO_B"/>
      <sheetName val="ANEXO C"/>
      <sheetName val="INVERSIONES"/>
      <sheetName val="PREVISIONES"/>
      <sheetName val="CTO VTAS"/>
      <sheetName val="MON.EXTRANJERA"/>
      <sheetName val="ANEXO 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lepar-01.11.1999"/>
      <sheetName val="Sercomtel-01-07-02"/>
      <sheetName val="Sctl-canais-01-07-02"/>
      <sheetName val="dtc"/>
      <sheetName val="PARAM-teste211100"/>
      <sheetName val="PARAM-teste211100 (2)"/>
      <sheetName val="PlanFreq"/>
      <sheetName val="auxiliar"/>
      <sheetName val="atc e dtc"/>
      <sheetName val="resumo dtc e atc-aux"/>
      <sheetName val="teste"/>
      <sheetName val="Banda A"/>
      <sheetName val="DVCC"/>
      <sheetName val="RESUMO ATC-DTC"/>
      <sheetName val="resumo color code"/>
      <sheetName val="resumo dcch e acc"/>
      <sheetName val="mtclp-read"/>
      <sheetName val=" VTOS"/>
      <sheetName val="CTO VTAS"/>
      <sheetName val="INVERSIONES"/>
      <sheetName val="MON.EXTRANJERA"/>
      <sheetName val="PREVISIONES"/>
      <sheetName val="Telepar-01_11_1999"/>
      <sheetName val="PARAM-teste211100_(2)"/>
      <sheetName val="atc_e_dtc"/>
      <sheetName val="resumo_dtc_e_atc-aux"/>
      <sheetName val="Banda_A"/>
      <sheetName val="RESUMO_ATC-DTC"/>
      <sheetName val="resumo_color_code"/>
      <sheetName val="resumo_dcch_e_acc"/>
      <sheetName val="_VTOS"/>
      <sheetName val="CTO_VTAS"/>
      <sheetName val="MON_EXTRANJE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4">
          <cell r="L4" t="str">
            <v/>
          </cell>
          <cell r="M4" t="str">
            <v>DTC</v>
          </cell>
          <cell r="N4" t="str">
            <v>check</v>
          </cell>
          <cell r="O4" t="str">
            <v>rádios</v>
          </cell>
          <cell r="P4">
            <v>1</v>
          </cell>
          <cell r="Q4">
            <v>2</v>
          </cell>
          <cell r="R4">
            <v>3</v>
          </cell>
          <cell r="S4">
            <v>4</v>
          </cell>
          <cell r="T4">
            <v>5</v>
          </cell>
          <cell r="U4">
            <v>6</v>
          </cell>
          <cell r="V4">
            <v>7</v>
          </cell>
          <cell r="W4">
            <v>8</v>
          </cell>
          <cell r="X4">
            <v>9</v>
          </cell>
          <cell r="Y4">
            <v>10</v>
          </cell>
          <cell r="Z4">
            <v>11</v>
          </cell>
          <cell r="AA4">
            <v>12</v>
          </cell>
          <cell r="AB4">
            <v>13</v>
          </cell>
          <cell r="AC4">
            <v>14</v>
          </cell>
          <cell r="AD4">
            <v>15</v>
          </cell>
          <cell r="AE4" t="str">
            <v/>
          </cell>
          <cell r="AF4" t="str">
            <v>ATC</v>
          </cell>
          <cell r="AG4" t="str">
            <v>check</v>
          </cell>
          <cell r="AH4" t="str">
            <v>rádios</v>
          </cell>
          <cell r="AI4" t="str">
            <v>1º gr.</v>
          </cell>
          <cell r="AK4" t="str">
            <v>2º gr.</v>
          </cell>
          <cell r="AM4">
            <v>1</v>
          </cell>
          <cell r="AN4">
            <v>2</v>
          </cell>
          <cell r="AO4">
            <v>3</v>
          </cell>
          <cell r="AP4">
            <v>4</v>
          </cell>
          <cell r="AQ4">
            <v>5</v>
          </cell>
          <cell r="AR4">
            <v>6</v>
          </cell>
          <cell r="AS4">
            <v>7</v>
          </cell>
          <cell r="AT4">
            <v>8</v>
          </cell>
          <cell r="AU4">
            <v>9</v>
          </cell>
          <cell r="AV4">
            <v>10</v>
          </cell>
          <cell r="AW4">
            <v>11</v>
          </cell>
          <cell r="AX4">
            <v>12</v>
          </cell>
          <cell r="AY4">
            <v>13</v>
          </cell>
          <cell r="AZ4">
            <v>14</v>
          </cell>
          <cell r="BA4">
            <v>15</v>
          </cell>
          <cell r="BB4">
            <v>16</v>
          </cell>
          <cell r="BC4">
            <v>17</v>
          </cell>
          <cell r="BD4">
            <v>18</v>
          </cell>
          <cell r="BE4">
            <v>19</v>
          </cell>
          <cell r="BF4">
            <v>20</v>
          </cell>
          <cell r="BG4">
            <v>21</v>
          </cell>
          <cell r="BH4">
            <v>22</v>
          </cell>
          <cell r="BI4">
            <v>23</v>
          </cell>
          <cell r="BJ4">
            <v>24</v>
          </cell>
          <cell r="BK4">
            <v>25</v>
          </cell>
        </row>
        <row r="5">
          <cell r="L5" t="str">
            <v>ALP-01</v>
          </cell>
          <cell r="M5">
            <v>5</v>
          </cell>
          <cell r="N5" t="str">
            <v/>
          </cell>
          <cell r="O5">
            <v>2</v>
          </cell>
          <cell r="P5">
            <v>994</v>
          </cell>
          <cell r="Q5">
            <v>13</v>
          </cell>
          <cell r="R5" t="str">
            <v/>
          </cell>
          <cell r="S5" t="str">
            <v/>
          </cell>
          <cell r="T5" t="str">
            <v/>
          </cell>
          <cell r="U5" t="str">
            <v/>
          </cell>
          <cell r="V5" t="str">
            <v/>
          </cell>
          <cell r="W5" t="str">
            <v/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 t="str">
            <v/>
          </cell>
          <cell r="AC5" t="str">
            <v/>
          </cell>
          <cell r="AD5" t="str">
            <v/>
          </cell>
          <cell r="AE5" t="str">
            <v>ALP-01</v>
          </cell>
          <cell r="AF5">
            <v>4</v>
          </cell>
          <cell r="AG5" t="str">
            <v/>
          </cell>
          <cell r="AH5">
            <v>5</v>
          </cell>
          <cell r="AI5">
            <v>4</v>
          </cell>
          <cell r="AJ5" t="str">
            <v>F1</v>
          </cell>
          <cell r="AK5">
            <v>0</v>
          </cell>
          <cell r="AL5" t="str">
            <v/>
          </cell>
          <cell r="AM5">
            <v>307</v>
          </cell>
          <cell r="AN5">
            <v>286</v>
          </cell>
          <cell r="AO5">
            <v>265</v>
          </cell>
          <cell r="AP5">
            <v>244</v>
          </cell>
          <cell r="AQ5" t="str">
            <v/>
          </cell>
          <cell r="AR5" t="str">
            <v/>
          </cell>
          <cell r="AS5" t="str">
            <v/>
          </cell>
          <cell r="AT5" t="str">
            <v/>
          </cell>
          <cell r="AU5" t="str">
            <v/>
          </cell>
          <cell r="AV5" t="str">
            <v/>
          </cell>
          <cell r="AW5" t="str">
            <v/>
          </cell>
          <cell r="AX5" t="str">
            <v/>
          </cell>
          <cell r="AY5" t="str">
            <v/>
          </cell>
          <cell r="AZ5" t="str">
            <v/>
          </cell>
          <cell r="BA5" t="str">
            <v/>
          </cell>
          <cell r="BB5" t="str">
            <v/>
          </cell>
          <cell r="BC5" t="str">
            <v/>
          </cell>
          <cell r="BD5" t="str">
            <v/>
          </cell>
          <cell r="BE5" t="str">
            <v/>
          </cell>
          <cell r="BF5" t="str">
            <v/>
          </cell>
          <cell r="BG5" t="str">
            <v/>
          </cell>
          <cell r="BH5" t="str">
            <v/>
          </cell>
          <cell r="BI5" t="str">
            <v/>
          </cell>
          <cell r="BJ5" t="str">
            <v/>
          </cell>
          <cell r="BK5" t="str">
            <v/>
          </cell>
        </row>
        <row r="6">
          <cell r="L6" t="str">
            <v>ALP-02</v>
          </cell>
          <cell r="M6">
            <v>8</v>
          </cell>
          <cell r="N6" t="str">
            <v/>
          </cell>
          <cell r="O6">
            <v>3</v>
          </cell>
          <cell r="P6">
            <v>692</v>
          </cell>
          <cell r="Q6">
            <v>27</v>
          </cell>
          <cell r="R6">
            <v>6</v>
          </cell>
          <cell r="S6" t="str">
            <v/>
          </cell>
          <cell r="T6" t="str">
            <v/>
          </cell>
          <cell r="U6" t="str">
            <v/>
          </cell>
          <cell r="V6" t="str">
            <v/>
          </cell>
          <cell r="W6" t="str">
            <v/>
          </cell>
          <cell r="X6" t="str">
            <v/>
          </cell>
          <cell r="Y6" t="str">
            <v/>
          </cell>
          <cell r="Z6" t="str">
            <v/>
          </cell>
          <cell r="AA6" t="str">
            <v/>
          </cell>
          <cell r="AB6" t="str">
            <v/>
          </cell>
          <cell r="AC6" t="str">
            <v/>
          </cell>
          <cell r="AD6" t="str">
            <v/>
          </cell>
          <cell r="AE6" t="str">
            <v>ALP-02</v>
          </cell>
          <cell r="AF6">
            <v>8</v>
          </cell>
          <cell r="AG6" t="str">
            <v/>
          </cell>
          <cell r="AH6">
            <v>9</v>
          </cell>
          <cell r="AI6">
            <v>8</v>
          </cell>
          <cell r="AJ6" t="str">
            <v>F2</v>
          </cell>
          <cell r="AK6">
            <v>0</v>
          </cell>
          <cell r="AL6" t="str">
            <v/>
          </cell>
          <cell r="AM6">
            <v>300</v>
          </cell>
          <cell r="AN6">
            <v>279</v>
          </cell>
          <cell r="AO6">
            <v>258</v>
          </cell>
          <cell r="AP6">
            <v>237</v>
          </cell>
          <cell r="AQ6">
            <v>216</v>
          </cell>
          <cell r="AR6">
            <v>195</v>
          </cell>
          <cell r="AS6">
            <v>174</v>
          </cell>
          <cell r="AT6">
            <v>153</v>
          </cell>
          <cell r="AU6" t="str">
            <v/>
          </cell>
          <cell r="AV6" t="str">
            <v/>
          </cell>
          <cell r="AW6" t="str">
            <v/>
          </cell>
          <cell r="AX6" t="str">
            <v/>
          </cell>
          <cell r="AY6" t="str">
            <v/>
          </cell>
          <cell r="AZ6" t="str">
            <v/>
          </cell>
          <cell r="BA6" t="str">
            <v/>
          </cell>
          <cell r="BB6" t="str">
            <v/>
          </cell>
          <cell r="BC6" t="str">
            <v/>
          </cell>
          <cell r="BD6" t="str">
            <v/>
          </cell>
          <cell r="BE6" t="str">
            <v/>
          </cell>
          <cell r="BF6" t="str">
            <v/>
          </cell>
          <cell r="BG6" t="str">
            <v/>
          </cell>
          <cell r="BH6" t="str">
            <v/>
          </cell>
          <cell r="BI6" t="str">
            <v/>
          </cell>
          <cell r="BJ6" t="str">
            <v/>
          </cell>
          <cell r="BK6" t="str">
            <v/>
          </cell>
        </row>
        <row r="7">
          <cell r="L7" t="str">
            <v>ALP-03</v>
          </cell>
          <cell r="M7">
            <v>11</v>
          </cell>
          <cell r="N7" t="str">
            <v/>
          </cell>
          <cell r="O7">
            <v>4</v>
          </cell>
          <cell r="P7">
            <v>1022</v>
          </cell>
          <cell r="Q7">
            <v>1001</v>
          </cell>
          <cell r="R7">
            <v>706</v>
          </cell>
          <cell r="S7">
            <v>685</v>
          </cell>
          <cell r="T7" t="str">
            <v/>
          </cell>
          <cell r="U7" t="str">
            <v/>
          </cell>
          <cell r="V7" t="str">
            <v/>
          </cell>
          <cell r="W7" t="str">
            <v/>
          </cell>
          <cell r="X7" t="str">
            <v/>
          </cell>
          <cell r="Y7" t="str">
            <v/>
          </cell>
          <cell r="Z7" t="str">
            <v/>
          </cell>
          <cell r="AA7" t="str">
            <v/>
          </cell>
          <cell r="AB7" t="str">
            <v/>
          </cell>
          <cell r="AC7" t="str">
            <v/>
          </cell>
          <cell r="AD7" t="str">
            <v/>
          </cell>
          <cell r="AE7" t="str">
            <v>ALP-03</v>
          </cell>
          <cell r="AF7">
            <v>7</v>
          </cell>
          <cell r="AG7" t="str">
            <v/>
          </cell>
          <cell r="AH7">
            <v>8</v>
          </cell>
          <cell r="AI7">
            <v>7</v>
          </cell>
          <cell r="AJ7" t="str">
            <v>F3</v>
          </cell>
          <cell r="AK7">
            <v>0</v>
          </cell>
          <cell r="AL7" t="str">
            <v/>
          </cell>
          <cell r="AM7">
            <v>293</v>
          </cell>
          <cell r="AN7">
            <v>272</v>
          </cell>
          <cell r="AO7">
            <v>251</v>
          </cell>
          <cell r="AP7">
            <v>230</v>
          </cell>
          <cell r="AQ7">
            <v>209</v>
          </cell>
          <cell r="AR7">
            <v>188</v>
          </cell>
          <cell r="AS7">
            <v>167</v>
          </cell>
          <cell r="AT7" t="str">
            <v/>
          </cell>
          <cell r="AU7" t="str">
            <v/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/>
          </cell>
          <cell r="BA7" t="str">
            <v/>
          </cell>
          <cell r="BB7" t="str">
            <v/>
          </cell>
          <cell r="BC7" t="str">
            <v/>
          </cell>
          <cell r="BD7" t="str">
            <v/>
          </cell>
          <cell r="BE7" t="str">
            <v/>
          </cell>
          <cell r="BF7" t="str">
            <v/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/>
          </cell>
        </row>
        <row r="8">
          <cell r="L8" t="str">
            <v>BAH-01</v>
          </cell>
          <cell r="M8">
            <v>11</v>
          </cell>
          <cell r="N8" t="str">
            <v/>
          </cell>
          <cell r="O8">
            <v>4</v>
          </cell>
          <cell r="P8">
            <v>1016</v>
          </cell>
          <cell r="Q8">
            <v>700</v>
          </cell>
          <cell r="R8">
            <v>679</v>
          </cell>
          <cell r="S8">
            <v>98</v>
          </cell>
          <cell r="T8" t="str">
            <v/>
          </cell>
          <cell r="U8" t="str">
            <v/>
          </cell>
          <cell r="V8" t="str">
            <v/>
          </cell>
          <cell r="W8" t="str">
            <v/>
          </cell>
          <cell r="X8" t="str">
            <v/>
          </cell>
          <cell r="Y8" t="str">
            <v/>
          </cell>
          <cell r="Z8" t="str">
            <v/>
          </cell>
          <cell r="AA8" t="str">
            <v/>
          </cell>
          <cell r="AB8" t="str">
            <v/>
          </cell>
          <cell r="AC8" t="str">
            <v/>
          </cell>
          <cell r="AD8" t="str">
            <v/>
          </cell>
          <cell r="AE8" t="str">
            <v>BAH-01</v>
          </cell>
          <cell r="AF8">
            <v>9</v>
          </cell>
          <cell r="AG8" t="str">
            <v/>
          </cell>
          <cell r="AH8">
            <v>10</v>
          </cell>
          <cell r="AI8">
            <v>9</v>
          </cell>
          <cell r="AJ8" t="str">
            <v>E1</v>
          </cell>
          <cell r="AK8">
            <v>0</v>
          </cell>
          <cell r="AL8" t="str">
            <v/>
          </cell>
          <cell r="AM8">
            <v>308</v>
          </cell>
          <cell r="AN8">
            <v>287</v>
          </cell>
          <cell r="AO8">
            <v>266</v>
          </cell>
          <cell r="AP8">
            <v>245</v>
          </cell>
          <cell r="AQ8">
            <v>224</v>
          </cell>
          <cell r="AR8">
            <v>203</v>
          </cell>
          <cell r="AS8">
            <v>182</v>
          </cell>
          <cell r="AT8">
            <v>161</v>
          </cell>
          <cell r="AU8">
            <v>140</v>
          </cell>
          <cell r="AV8" t="str">
            <v/>
          </cell>
          <cell r="AW8" t="str">
            <v/>
          </cell>
          <cell r="AX8" t="str">
            <v/>
          </cell>
          <cell r="AY8" t="str">
            <v/>
          </cell>
          <cell r="AZ8" t="str">
            <v/>
          </cell>
          <cell r="BA8" t="str">
            <v/>
          </cell>
          <cell r="BB8" t="str">
            <v/>
          </cell>
          <cell r="BC8" t="str">
            <v/>
          </cell>
          <cell r="BD8" t="str">
            <v/>
          </cell>
          <cell r="BE8" t="str">
            <v/>
          </cell>
          <cell r="BF8" t="str">
            <v/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 t="str">
            <v/>
          </cell>
        </row>
        <row r="9">
          <cell r="L9" t="str">
            <v>BAH-02</v>
          </cell>
          <cell r="M9">
            <v>11</v>
          </cell>
          <cell r="N9" t="str">
            <v/>
          </cell>
          <cell r="O9">
            <v>4</v>
          </cell>
          <cell r="P9">
            <v>714</v>
          </cell>
          <cell r="Q9">
            <v>693</v>
          </cell>
          <cell r="R9">
            <v>672</v>
          </cell>
          <cell r="S9">
            <v>7</v>
          </cell>
          <cell r="T9" t="str">
            <v/>
          </cell>
          <cell r="U9" t="str">
            <v/>
          </cell>
          <cell r="V9" t="str">
            <v/>
          </cell>
          <cell r="W9" t="str">
            <v/>
          </cell>
          <cell r="X9" t="str">
            <v/>
          </cell>
          <cell r="Y9" t="str">
            <v/>
          </cell>
          <cell r="Z9" t="str">
            <v/>
          </cell>
          <cell r="AA9" t="str">
            <v/>
          </cell>
          <cell r="AB9" t="str">
            <v/>
          </cell>
          <cell r="AC9" t="str">
            <v/>
          </cell>
          <cell r="AD9" t="str">
            <v/>
          </cell>
          <cell r="AE9" t="str">
            <v>BAH-02</v>
          </cell>
          <cell r="AF9">
            <v>9</v>
          </cell>
          <cell r="AG9" t="str">
            <v/>
          </cell>
          <cell r="AH9">
            <v>10</v>
          </cell>
          <cell r="AI9">
            <v>9</v>
          </cell>
          <cell r="AJ9" t="str">
            <v>E2</v>
          </cell>
          <cell r="AK9">
            <v>0</v>
          </cell>
          <cell r="AL9" t="str">
            <v/>
          </cell>
          <cell r="AM9">
            <v>301</v>
          </cell>
          <cell r="AN9">
            <v>280</v>
          </cell>
          <cell r="AO9">
            <v>259</v>
          </cell>
          <cell r="AP9">
            <v>238</v>
          </cell>
          <cell r="AQ9">
            <v>217</v>
          </cell>
          <cell r="AR9">
            <v>196</v>
          </cell>
          <cell r="AS9">
            <v>175</v>
          </cell>
          <cell r="AT9">
            <v>154</v>
          </cell>
          <cell r="AU9">
            <v>133</v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 t="str">
            <v/>
          </cell>
          <cell r="BB9" t="str">
            <v/>
          </cell>
          <cell r="BC9" t="str">
            <v/>
          </cell>
          <cell r="BD9" t="str">
            <v/>
          </cell>
          <cell r="BE9" t="str">
            <v/>
          </cell>
          <cell r="BF9" t="str">
            <v/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</row>
        <row r="10">
          <cell r="L10" t="str">
            <v>BAH-03</v>
          </cell>
          <cell r="M10">
            <v>17</v>
          </cell>
          <cell r="N10" t="str">
            <v/>
          </cell>
          <cell r="O10">
            <v>6</v>
          </cell>
          <cell r="P10">
            <v>1023</v>
          </cell>
          <cell r="Q10">
            <v>1002</v>
          </cell>
          <cell r="R10">
            <v>707</v>
          </cell>
          <cell r="S10">
            <v>686</v>
          </cell>
          <cell r="T10">
            <v>42</v>
          </cell>
          <cell r="U10">
            <v>21</v>
          </cell>
          <cell r="V10" t="str">
            <v/>
          </cell>
          <cell r="W10" t="str">
            <v/>
          </cell>
          <cell r="X10" t="str">
            <v/>
          </cell>
          <cell r="Y10" t="str">
            <v/>
          </cell>
          <cell r="Z10" t="str">
            <v/>
          </cell>
          <cell r="AA10" t="str">
            <v/>
          </cell>
          <cell r="AB10" t="str">
            <v/>
          </cell>
          <cell r="AC10" t="str">
            <v/>
          </cell>
          <cell r="AD10" t="str">
            <v/>
          </cell>
          <cell r="AE10" t="str">
            <v>BAH-03</v>
          </cell>
          <cell r="AF10">
            <v>9</v>
          </cell>
          <cell r="AG10" t="str">
            <v/>
          </cell>
          <cell r="AH10">
            <v>10</v>
          </cell>
          <cell r="AI10">
            <v>9</v>
          </cell>
          <cell r="AJ10" t="str">
            <v>E3</v>
          </cell>
          <cell r="AK10">
            <v>0</v>
          </cell>
          <cell r="AL10" t="str">
            <v/>
          </cell>
          <cell r="AM10">
            <v>294</v>
          </cell>
          <cell r="AN10">
            <v>273</v>
          </cell>
          <cell r="AO10">
            <v>252</v>
          </cell>
          <cell r="AP10">
            <v>231</v>
          </cell>
          <cell r="AQ10">
            <v>210</v>
          </cell>
          <cell r="AR10">
            <v>189</v>
          </cell>
          <cell r="AS10">
            <v>168</v>
          </cell>
          <cell r="AT10">
            <v>147</v>
          </cell>
          <cell r="AU10">
            <v>126</v>
          </cell>
          <cell r="AV10" t="str">
            <v/>
          </cell>
          <cell r="AW10" t="str">
            <v/>
          </cell>
          <cell r="AX10" t="str">
            <v/>
          </cell>
          <cell r="AY10" t="str">
            <v/>
          </cell>
          <cell r="AZ10" t="str">
            <v/>
          </cell>
          <cell r="BA10" t="str">
            <v/>
          </cell>
          <cell r="BB10" t="str">
            <v/>
          </cell>
          <cell r="BC10" t="str">
            <v/>
          </cell>
          <cell r="BD10" t="str">
            <v/>
          </cell>
          <cell r="BE10" t="str">
            <v/>
          </cell>
          <cell r="BF10" t="str">
            <v/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 t="str">
            <v/>
          </cell>
        </row>
        <row r="11">
          <cell r="L11" t="str">
            <v>CAS-01</v>
          </cell>
          <cell r="M11">
            <v>8</v>
          </cell>
          <cell r="N11" t="str">
            <v/>
          </cell>
          <cell r="O11">
            <v>3</v>
          </cell>
          <cell r="P11">
            <v>1019</v>
          </cell>
          <cell r="Q11">
            <v>998</v>
          </cell>
          <cell r="R11">
            <v>682</v>
          </cell>
          <cell r="S11" t="str">
            <v/>
          </cell>
          <cell r="T11" t="str">
            <v/>
          </cell>
          <cell r="U11" t="str">
            <v/>
          </cell>
          <cell r="V11" t="str">
            <v/>
          </cell>
          <cell r="W11" t="str">
            <v/>
          </cell>
          <cell r="X11" t="str">
            <v/>
          </cell>
          <cell r="Y11" t="str">
            <v/>
          </cell>
          <cell r="Z11" t="str">
            <v/>
          </cell>
          <cell r="AA11" t="str">
            <v/>
          </cell>
          <cell r="AB11" t="str">
            <v/>
          </cell>
          <cell r="AC11" t="str">
            <v/>
          </cell>
          <cell r="AD11" t="str">
            <v/>
          </cell>
          <cell r="AE11" t="str">
            <v>CAS-01</v>
          </cell>
          <cell r="AF11">
            <v>7</v>
          </cell>
          <cell r="AG11" t="str">
            <v/>
          </cell>
          <cell r="AH11">
            <v>8</v>
          </cell>
          <cell r="AI11">
            <v>7</v>
          </cell>
          <cell r="AJ11" t="str">
            <v>B1</v>
          </cell>
          <cell r="AK11">
            <v>0</v>
          </cell>
          <cell r="AL11" t="str">
            <v/>
          </cell>
          <cell r="AM11">
            <v>311</v>
          </cell>
          <cell r="AN11">
            <v>290</v>
          </cell>
          <cell r="AO11">
            <v>269</v>
          </cell>
          <cell r="AP11">
            <v>248</v>
          </cell>
          <cell r="AQ11">
            <v>227</v>
          </cell>
          <cell r="AR11">
            <v>206</v>
          </cell>
          <cell r="AS11">
            <v>185</v>
          </cell>
          <cell r="AT11" t="str">
            <v/>
          </cell>
          <cell r="AU11" t="str">
            <v/>
          </cell>
          <cell r="AV11" t="str">
            <v/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 t="str">
            <v/>
          </cell>
          <cell r="BB11" t="str">
            <v/>
          </cell>
          <cell r="BC11" t="str">
            <v/>
          </cell>
          <cell r="BD11" t="str">
            <v/>
          </cell>
          <cell r="BE11" t="str">
            <v/>
          </cell>
          <cell r="BF11" t="str">
            <v/>
          </cell>
          <cell r="BG11" t="str">
            <v/>
          </cell>
          <cell r="BH11" t="str">
            <v/>
          </cell>
          <cell r="BI11" t="str">
            <v/>
          </cell>
          <cell r="BJ11" t="str">
            <v/>
          </cell>
          <cell r="BK11" t="str">
            <v/>
          </cell>
        </row>
        <row r="12">
          <cell r="L12" t="str">
            <v>CAS-02</v>
          </cell>
          <cell r="M12">
            <v>8</v>
          </cell>
          <cell r="N12" t="str">
            <v/>
          </cell>
          <cell r="O12">
            <v>3</v>
          </cell>
          <cell r="P12">
            <v>1012</v>
          </cell>
          <cell r="Q12">
            <v>991</v>
          </cell>
          <cell r="R12">
            <v>31</v>
          </cell>
          <cell r="S12" t="str">
            <v/>
          </cell>
          <cell r="T12" t="str">
            <v/>
          </cell>
          <cell r="U12" t="str">
            <v/>
          </cell>
          <cell r="V12" t="str">
            <v/>
          </cell>
          <cell r="W12" t="str">
            <v/>
          </cell>
          <cell r="X12" t="str">
            <v/>
          </cell>
          <cell r="Y12" t="str">
            <v/>
          </cell>
          <cell r="Z12" t="str">
            <v/>
          </cell>
          <cell r="AA12" t="str">
            <v/>
          </cell>
          <cell r="AB12" t="str">
            <v/>
          </cell>
          <cell r="AC12" t="str">
            <v/>
          </cell>
          <cell r="AD12" t="str">
            <v/>
          </cell>
          <cell r="AE12" t="str">
            <v>CAS-02</v>
          </cell>
          <cell r="AF12">
            <v>7</v>
          </cell>
          <cell r="AG12" t="str">
            <v/>
          </cell>
          <cell r="AH12">
            <v>8</v>
          </cell>
          <cell r="AI12">
            <v>7</v>
          </cell>
          <cell r="AJ12" t="str">
            <v>B2</v>
          </cell>
          <cell r="AK12">
            <v>0</v>
          </cell>
          <cell r="AL12" t="str">
            <v/>
          </cell>
          <cell r="AM12">
            <v>304</v>
          </cell>
          <cell r="AN12">
            <v>283</v>
          </cell>
          <cell r="AO12">
            <v>262</v>
          </cell>
          <cell r="AP12">
            <v>241</v>
          </cell>
          <cell r="AQ12">
            <v>220</v>
          </cell>
          <cell r="AR12">
            <v>199</v>
          </cell>
          <cell r="AS12">
            <v>178</v>
          </cell>
          <cell r="AT12" t="str">
            <v/>
          </cell>
          <cell r="AU12" t="str">
            <v/>
          </cell>
          <cell r="AV12" t="str">
            <v/>
          </cell>
          <cell r="AW12" t="str">
            <v/>
          </cell>
          <cell r="AX12" t="str">
            <v/>
          </cell>
          <cell r="AY12" t="str">
            <v/>
          </cell>
          <cell r="AZ12" t="str">
            <v/>
          </cell>
          <cell r="BA12" t="str">
            <v/>
          </cell>
          <cell r="BB12" t="str">
            <v/>
          </cell>
          <cell r="BC12" t="str">
            <v/>
          </cell>
          <cell r="BD12" t="str">
            <v/>
          </cell>
          <cell r="BE12" t="str">
            <v/>
          </cell>
          <cell r="BF12" t="str">
            <v/>
          </cell>
          <cell r="BG12" t="str">
            <v/>
          </cell>
          <cell r="BH12" t="str">
            <v/>
          </cell>
          <cell r="BI12" t="str">
            <v/>
          </cell>
          <cell r="BJ12" t="str">
            <v/>
          </cell>
          <cell r="BK12" t="str">
            <v/>
          </cell>
        </row>
        <row r="13">
          <cell r="L13" t="str">
            <v>CAS-03</v>
          </cell>
          <cell r="M13">
            <v>14</v>
          </cell>
          <cell r="N13" t="str">
            <v/>
          </cell>
          <cell r="O13">
            <v>5</v>
          </cell>
          <cell r="P13">
            <v>1005</v>
          </cell>
          <cell r="Q13">
            <v>710</v>
          </cell>
          <cell r="R13">
            <v>689</v>
          </cell>
          <cell r="S13">
            <v>66</v>
          </cell>
          <cell r="T13">
            <v>3</v>
          </cell>
          <cell r="U13" t="str">
            <v/>
          </cell>
          <cell r="V13" t="str">
            <v/>
          </cell>
          <cell r="W13" t="str">
            <v/>
          </cell>
          <cell r="X13" t="str">
            <v/>
          </cell>
          <cell r="Y13" t="str">
            <v/>
          </cell>
          <cell r="Z13" t="str">
            <v/>
          </cell>
          <cell r="AA13" t="str">
            <v/>
          </cell>
          <cell r="AB13" t="str">
            <v/>
          </cell>
          <cell r="AC13" t="str">
            <v/>
          </cell>
          <cell r="AD13" t="str">
            <v/>
          </cell>
          <cell r="AE13" t="str">
            <v>CAS-03</v>
          </cell>
          <cell r="AF13">
            <v>10</v>
          </cell>
          <cell r="AG13" t="str">
            <v/>
          </cell>
          <cell r="AH13">
            <v>11</v>
          </cell>
          <cell r="AI13">
            <v>10</v>
          </cell>
          <cell r="AJ13" t="str">
            <v>B3</v>
          </cell>
          <cell r="AK13">
            <v>0</v>
          </cell>
          <cell r="AL13" t="str">
            <v/>
          </cell>
          <cell r="AM13">
            <v>297</v>
          </cell>
          <cell r="AN13">
            <v>276</v>
          </cell>
          <cell r="AO13">
            <v>255</v>
          </cell>
          <cell r="AP13">
            <v>234</v>
          </cell>
          <cell r="AQ13">
            <v>213</v>
          </cell>
          <cell r="AR13">
            <v>192</v>
          </cell>
          <cell r="AS13">
            <v>171</v>
          </cell>
          <cell r="AT13">
            <v>150</v>
          </cell>
          <cell r="AU13">
            <v>129</v>
          </cell>
          <cell r="AV13">
            <v>108</v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 t="str">
            <v/>
          </cell>
          <cell r="BB13" t="str">
            <v/>
          </cell>
          <cell r="BC13" t="str">
            <v/>
          </cell>
          <cell r="BD13" t="str">
            <v/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 t="str">
            <v/>
          </cell>
          <cell r="BK13" t="str">
            <v/>
          </cell>
        </row>
        <row r="14">
          <cell r="L14" t="str">
            <v>CP1</v>
          </cell>
          <cell r="M14">
            <v>11</v>
          </cell>
          <cell r="N14" t="str">
            <v/>
          </cell>
          <cell r="O14">
            <v>4</v>
          </cell>
          <cell r="P14">
            <v>1019</v>
          </cell>
          <cell r="Q14">
            <v>998</v>
          </cell>
          <cell r="R14">
            <v>703</v>
          </cell>
          <cell r="S14">
            <v>17</v>
          </cell>
          <cell r="T14" t="str">
            <v/>
          </cell>
          <cell r="U14" t="str">
            <v/>
          </cell>
          <cell r="V14" t="str">
            <v/>
          </cell>
          <cell r="W14" t="str">
            <v/>
          </cell>
          <cell r="X14" t="str">
            <v/>
          </cell>
          <cell r="Y14" t="str">
            <v/>
          </cell>
          <cell r="Z14" t="str">
            <v/>
          </cell>
          <cell r="AA14" t="str">
            <v/>
          </cell>
          <cell r="AB14" t="str">
            <v/>
          </cell>
          <cell r="AC14" t="str">
            <v/>
          </cell>
          <cell r="AD14" t="str">
            <v/>
          </cell>
          <cell r="AE14" t="str">
            <v>CP1</v>
          </cell>
          <cell r="AF14">
            <v>3</v>
          </cell>
          <cell r="AG14" t="str">
            <v/>
          </cell>
          <cell r="AH14">
            <v>4</v>
          </cell>
          <cell r="AI14">
            <v>3</v>
          </cell>
          <cell r="AJ14" t="str">
            <v>B1</v>
          </cell>
          <cell r="AK14">
            <v>0</v>
          </cell>
          <cell r="AL14" t="str">
            <v/>
          </cell>
          <cell r="AM14">
            <v>311</v>
          </cell>
          <cell r="AN14">
            <v>269</v>
          </cell>
          <cell r="AO14">
            <v>248</v>
          </cell>
          <cell r="AP14" t="str">
            <v/>
          </cell>
          <cell r="AQ14" t="str">
            <v/>
          </cell>
          <cell r="AR14" t="str">
            <v/>
          </cell>
          <cell r="AS14" t="str">
            <v/>
          </cell>
          <cell r="AT14" t="str">
            <v/>
          </cell>
          <cell r="AU14" t="str">
            <v/>
          </cell>
          <cell r="AV14" t="str">
            <v/>
          </cell>
          <cell r="AW14" t="str">
            <v/>
          </cell>
          <cell r="AX14" t="str">
            <v/>
          </cell>
          <cell r="AY14" t="str">
            <v/>
          </cell>
          <cell r="AZ14" t="str">
            <v/>
          </cell>
          <cell r="BA14" t="str">
            <v/>
          </cell>
          <cell r="BB14" t="str">
            <v/>
          </cell>
          <cell r="BC14" t="str">
            <v/>
          </cell>
          <cell r="BD14" t="str">
            <v/>
          </cell>
          <cell r="BE14" t="str">
            <v/>
          </cell>
          <cell r="BF14" t="str">
            <v/>
          </cell>
          <cell r="BG14" t="str">
            <v/>
          </cell>
          <cell r="BH14" t="str">
            <v/>
          </cell>
          <cell r="BI14" t="str">
            <v/>
          </cell>
          <cell r="BJ14" t="str">
            <v/>
          </cell>
          <cell r="BK14" t="str">
            <v/>
          </cell>
        </row>
        <row r="15">
          <cell r="L15" t="str">
            <v>JCD-01</v>
          </cell>
          <cell r="M15">
            <v>17</v>
          </cell>
          <cell r="N15" t="str">
            <v/>
          </cell>
          <cell r="O15">
            <v>6</v>
          </cell>
          <cell r="P15">
            <v>1017</v>
          </cell>
          <cell r="Q15">
            <v>996</v>
          </cell>
          <cell r="R15">
            <v>701</v>
          </cell>
          <cell r="S15">
            <v>680</v>
          </cell>
          <cell r="T15">
            <v>162</v>
          </cell>
          <cell r="U15">
            <v>120</v>
          </cell>
          <cell r="V15" t="str">
            <v/>
          </cell>
          <cell r="W15" t="str">
            <v/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 t="str">
            <v/>
          </cell>
          <cell r="AC15" t="str">
            <v/>
          </cell>
          <cell r="AD15" t="str">
            <v/>
          </cell>
          <cell r="AE15" t="str">
            <v>JCD-01</v>
          </cell>
          <cell r="AF15">
            <v>6</v>
          </cell>
          <cell r="AG15" t="str">
            <v/>
          </cell>
          <cell r="AH15">
            <v>7</v>
          </cell>
          <cell r="AI15">
            <v>6</v>
          </cell>
          <cell r="AJ15" t="str">
            <v>D1</v>
          </cell>
          <cell r="AK15">
            <v>0</v>
          </cell>
          <cell r="AL15" t="str">
            <v/>
          </cell>
          <cell r="AM15">
            <v>309</v>
          </cell>
          <cell r="AN15">
            <v>288</v>
          </cell>
          <cell r="AO15">
            <v>267</v>
          </cell>
          <cell r="AP15">
            <v>246</v>
          </cell>
          <cell r="AQ15">
            <v>225</v>
          </cell>
          <cell r="AR15">
            <v>204</v>
          </cell>
          <cell r="AS15" t="str">
            <v/>
          </cell>
          <cell r="AT15" t="str">
            <v/>
          </cell>
          <cell r="AU15" t="str">
            <v/>
          </cell>
          <cell r="AV15" t="str">
            <v/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 t="str">
            <v/>
          </cell>
          <cell r="BB15" t="str">
            <v/>
          </cell>
          <cell r="BC15" t="str">
            <v/>
          </cell>
          <cell r="BD15" t="str">
            <v/>
          </cell>
          <cell r="BE15" t="str">
            <v/>
          </cell>
          <cell r="BF15" t="str">
            <v/>
          </cell>
          <cell r="BG15" t="str">
            <v/>
          </cell>
          <cell r="BH15" t="str">
            <v/>
          </cell>
          <cell r="BI15" t="str">
            <v/>
          </cell>
          <cell r="BJ15" t="str">
            <v/>
          </cell>
          <cell r="BK15" t="str">
            <v/>
          </cell>
        </row>
        <row r="16">
          <cell r="L16" t="str">
            <v>JCD-02</v>
          </cell>
          <cell r="M16">
            <v>14</v>
          </cell>
          <cell r="N16" t="str">
            <v/>
          </cell>
          <cell r="O16">
            <v>5</v>
          </cell>
          <cell r="P16">
            <v>1010</v>
          </cell>
          <cell r="Q16">
            <v>715</v>
          </cell>
          <cell r="R16">
            <v>694</v>
          </cell>
          <cell r="S16">
            <v>673</v>
          </cell>
          <cell r="T16">
            <v>113</v>
          </cell>
          <cell r="U16" t="str">
            <v/>
          </cell>
          <cell r="V16" t="str">
            <v/>
          </cell>
          <cell r="W16" t="str">
            <v/>
          </cell>
          <cell r="X16" t="str">
            <v/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  <cell r="AC16" t="str">
            <v/>
          </cell>
          <cell r="AD16" t="str">
            <v/>
          </cell>
          <cell r="AE16" t="str">
            <v>JCD-02</v>
          </cell>
          <cell r="AF16">
            <v>7</v>
          </cell>
          <cell r="AG16" t="str">
            <v/>
          </cell>
          <cell r="AH16">
            <v>8</v>
          </cell>
          <cell r="AI16">
            <v>7</v>
          </cell>
          <cell r="AJ16" t="str">
            <v>D2</v>
          </cell>
          <cell r="AK16">
            <v>0</v>
          </cell>
          <cell r="AL16" t="str">
            <v/>
          </cell>
          <cell r="AM16">
            <v>302</v>
          </cell>
          <cell r="AN16">
            <v>281</v>
          </cell>
          <cell r="AO16">
            <v>260</v>
          </cell>
          <cell r="AP16">
            <v>239</v>
          </cell>
          <cell r="AQ16">
            <v>218</v>
          </cell>
          <cell r="AR16">
            <v>197</v>
          </cell>
          <cell r="AS16">
            <v>176</v>
          </cell>
          <cell r="AT16" t="str">
            <v/>
          </cell>
          <cell r="AU16" t="str">
            <v/>
          </cell>
          <cell r="AV16" t="str">
            <v/>
          </cell>
          <cell r="AW16" t="str">
            <v/>
          </cell>
          <cell r="AX16" t="str">
            <v/>
          </cell>
          <cell r="AY16" t="str">
            <v/>
          </cell>
          <cell r="AZ16" t="str">
            <v/>
          </cell>
          <cell r="BA16" t="str">
            <v/>
          </cell>
          <cell r="BB16" t="str">
            <v/>
          </cell>
          <cell r="BC16" t="str">
            <v/>
          </cell>
          <cell r="BD16" t="str">
            <v/>
          </cell>
          <cell r="BE16" t="str">
            <v/>
          </cell>
          <cell r="BF16" t="str">
            <v/>
          </cell>
          <cell r="BG16" t="str">
            <v/>
          </cell>
          <cell r="BH16" t="str">
            <v/>
          </cell>
          <cell r="BI16" t="str">
            <v/>
          </cell>
          <cell r="BJ16" t="str">
            <v/>
          </cell>
          <cell r="BK16" t="str">
            <v/>
          </cell>
        </row>
        <row r="17">
          <cell r="L17" t="str">
            <v>JCD-03</v>
          </cell>
          <cell r="M17">
            <v>26</v>
          </cell>
          <cell r="N17" t="str">
            <v/>
          </cell>
          <cell r="O17">
            <v>9</v>
          </cell>
          <cell r="P17">
            <v>1003</v>
          </cell>
          <cell r="Q17">
            <v>708</v>
          </cell>
          <cell r="R17">
            <v>687</v>
          </cell>
          <cell r="S17">
            <v>169</v>
          </cell>
          <cell r="T17">
            <v>106</v>
          </cell>
          <cell r="U17">
            <v>64</v>
          </cell>
          <cell r="V17">
            <v>43</v>
          </cell>
          <cell r="W17">
            <v>22</v>
          </cell>
          <cell r="X17">
            <v>1</v>
          </cell>
          <cell r="Y17" t="str">
            <v/>
          </cell>
          <cell r="Z17" t="str">
            <v/>
          </cell>
          <cell r="AA17" t="str">
            <v/>
          </cell>
          <cell r="AB17" t="str">
            <v/>
          </cell>
          <cell r="AC17" t="str">
            <v/>
          </cell>
          <cell r="AD17" t="str">
            <v/>
          </cell>
          <cell r="AE17" t="str">
            <v>JCD-03</v>
          </cell>
          <cell r="AF17">
            <v>6</v>
          </cell>
          <cell r="AG17" t="str">
            <v/>
          </cell>
          <cell r="AH17">
            <v>7</v>
          </cell>
          <cell r="AI17">
            <v>6</v>
          </cell>
          <cell r="AJ17" t="str">
            <v>D3</v>
          </cell>
          <cell r="AK17">
            <v>0</v>
          </cell>
          <cell r="AL17" t="str">
            <v/>
          </cell>
          <cell r="AM17">
            <v>295</v>
          </cell>
          <cell r="AN17">
            <v>274</v>
          </cell>
          <cell r="AO17">
            <v>253</v>
          </cell>
          <cell r="AP17">
            <v>232</v>
          </cell>
          <cell r="AQ17">
            <v>211</v>
          </cell>
          <cell r="AR17">
            <v>190</v>
          </cell>
          <cell r="AS17" t="str">
            <v/>
          </cell>
          <cell r="AT17" t="str">
            <v/>
          </cell>
          <cell r="AU17" t="str">
            <v/>
          </cell>
          <cell r="AV17" t="str">
            <v/>
          </cell>
          <cell r="AW17" t="str">
            <v/>
          </cell>
          <cell r="AX17" t="str">
            <v/>
          </cell>
          <cell r="AY17" t="str">
            <v/>
          </cell>
          <cell r="AZ17" t="str">
            <v/>
          </cell>
          <cell r="BA17" t="str">
            <v/>
          </cell>
          <cell r="BB17" t="str">
            <v/>
          </cell>
          <cell r="BC17" t="str">
            <v/>
          </cell>
          <cell r="BD17" t="str">
            <v/>
          </cell>
          <cell r="BE17" t="str">
            <v/>
          </cell>
          <cell r="BF17" t="str">
            <v/>
          </cell>
          <cell r="BG17" t="str">
            <v/>
          </cell>
          <cell r="BH17" t="str">
            <v/>
          </cell>
          <cell r="BI17" t="str">
            <v/>
          </cell>
          <cell r="BJ17" t="str">
            <v/>
          </cell>
          <cell r="BK17" t="str">
            <v/>
          </cell>
        </row>
        <row r="18">
          <cell r="L18" t="str">
            <v>JGS-01</v>
          </cell>
          <cell r="M18">
            <v>17</v>
          </cell>
          <cell r="N18" t="str">
            <v/>
          </cell>
          <cell r="O18">
            <v>6</v>
          </cell>
          <cell r="P18">
            <v>1018</v>
          </cell>
          <cell r="Q18">
            <v>997</v>
          </cell>
          <cell r="R18">
            <v>702</v>
          </cell>
          <cell r="S18">
            <v>681</v>
          </cell>
          <cell r="T18">
            <v>100</v>
          </cell>
          <cell r="U18">
            <v>16</v>
          </cell>
          <cell r="V18" t="str">
            <v/>
          </cell>
          <cell r="W18" t="str">
            <v/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 t="str">
            <v/>
          </cell>
          <cell r="AC18" t="str">
            <v/>
          </cell>
          <cell r="AD18" t="str">
            <v/>
          </cell>
          <cell r="AE18" t="str">
            <v>JGS-01</v>
          </cell>
          <cell r="AF18">
            <v>7</v>
          </cell>
          <cell r="AG18" t="str">
            <v/>
          </cell>
          <cell r="AH18">
            <v>8</v>
          </cell>
          <cell r="AI18">
            <v>7</v>
          </cell>
          <cell r="AJ18" t="str">
            <v>C1</v>
          </cell>
          <cell r="AK18">
            <v>0</v>
          </cell>
          <cell r="AL18" t="str">
            <v/>
          </cell>
          <cell r="AM18">
            <v>310</v>
          </cell>
          <cell r="AN18">
            <v>289</v>
          </cell>
          <cell r="AO18">
            <v>268</v>
          </cell>
          <cell r="AP18">
            <v>247</v>
          </cell>
          <cell r="AQ18">
            <v>226</v>
          </cell>
          <cell r="AR18">
            <v>184</v>
          </cell>
          <cell r="AS18">
            <v>163</v>
          </cell>
          <cell r="AT18" t="str">
            <v/>
          </cell>
          <cell r="AU18" t="str">
            <v/>
          </cell>
          <cell r="AV18" t="str">
            <v/>
          </cell>
          <cell r="AW18" t="str">
            <v/>
          </cell>
          <cell r="AX18" t="str">
            <v/>
          </cell>
          <cell r="AY18" t="str">
            <v/>
          </cell>
          <cell r="AZ18" t="str">
            <v/>
          </cell>
          <cell r="BA18" t="str">
            <v/>
          </cell>
          <cell r="BB18" t="str">
            <v/>
          </cell>
          <cell r="BC18" t="str">
            <v/>
          </cell>
          <cell r="BD18" t="str">
            <v/>
          </cell>
          <cell r="BE18" t="str">
            <v/>
          </cell>
          <cell r="BF18" t="str">
            <v/>
          </cell>
          <cell r="BG18" t="str">
            <v/>
          </cell>
          <cell r="BH18" t="str">
            <v/>
          </cell>
          <cell r="BI18" t="str">
            <v/>
          </cell>
          <cell r="BJ18" t="str">
            <v/>
          </cell>
          <cell r="BK18" t="str">
            <v/>
          </cell>
        </row>
        <row r="19">
          <cell r="L19" t="str">
            <v>JGS-02</v>
          </cell>
          <cell r="M19">
            <v>26</v>
          </cell>
          <cell r="N19" t="str">
            <v/>
          </cell>
          <cell r="O19">
            <v>9</v>
          </cell>
          <cell r="P19">
            <v>1011</v>
          </cell>
          <cell r="Q19">
            <v>716</v>
          </cell>
          <cell r="R19">
            <v>695</v>
          </cell>
          <cell r="S19">
            <v>674</v>
          </cell>
          <cell r="T19">
            <v>93</v>
          </cell>
          <cell r="U19">
            <v>72</v>
          </cell>
          <cell r="V19">
            <v>51</v>
          </cell>
          <cell r="W19">
            <v>30</v>
          </cell>
          <cell r="X19">
            <v>9</v>
          </cell>
          <cell r="Y19" t="str">
            <v/>
          </cell>
          <cell r="Z19" t="str">
            <v/>
          </cell>
          <cell r="AA19" t="str">
            <v/>
          </cell>
          <cell r="AB19" t="str">
            <v/>
          </cell>
          <cell r="AC19" t="str">
            <v/>
          </cell>
          <cell r="AD19" t="str">
            <v/>
          </cell>
          <cell r="AE19" t="str">
            <v>JGS-02</v>
          </cell>
          <cell r="AF19">
            <v>6</v>
          </cell>
          <cell r="AG19" t="str">
            <v/>
          </cell>
          <cell r="AH19">
            <v>7</v>
          </cell>
          <cell r="AI19">
            <v>6</v>
          </cell>
          <cell r="AJ19" t="str">
            <v>C2</v>
          </cell>
          <cell r="AK19">
            <v>0</v>
          </cell>
          <cell r="AL19" t="str">
            <v/>
          </cell>
          <cell r="AM19">
            <v>303</v>
          </cell>
          <cell r="AN19">
            <v>282</v>
          </cell>
          <cell r="AO19">
            <v>261</v>
          </cell>
          <cell r="AP19">
            <v>240</v>
          </cell>
          <cell r="AQ19">
            <v>219</v>
          </cell>
          <cell r="AR19">
            <v>198</v>
          </cell>
          <cell r="AS19" t="str">
            <v/>
          </cell>
          <cell r="AT19" t="str">
            <v/>
          </cell>
          <cell r="AU19" t="str">
            <v/>
          </cell>
          <cell r="AV19" t="str">
            <v/>
          </cell>
          <cell r="AW19" t="str">
            <v/>
          </cell>
          <cell r="AX19" t="str">
            <v/>
          </cell>
          <cell r="AY19" t="str">
            <v/>
          </cell>
          <cell r="AZ19" t="str">
            <v/>
          </cell>
          <cell r="BA19" t="str">
            <v/>
          </cell>
          <cell r="BB19" t="str">
            <v/>
          </cell>
          <cell r="BC19" t="str">
            <v/>
          </cell>
          <cell r="BD19" t="str">
            <v/>
          </cell>
          <cell r="BE19" t="str">
            <v/>
          </cell>
          <cell r="BF19" t="str">
            <v/>
          </cell>
          <cell r="BG19" t="str">
            <v/>
          </cell>
          <cell r="BH19" t="str">
            <v/>
          </cell>
          <cell r="BI19" t="str">
            <v/>
          </cell>
          <cell r="BJ19" t="str">
            <v/>
          </cell>
          <cell r="BK19" t="str">
            <v/>
          </cell>
        </row>
        <row r="20">
          <cell r="L20" t="str">
            <v>JGS-03</v>
          </cell>
          <cell r="M20">
            <v>26</v>
          </cell>
          <cell r="N20" t="str">
            <v/>
          </cell>
          <cell r="O20">
            <v>9</v>
          </cell>
          <cell r="P20">
            <v>1004</v>
          </cell>
          <cell r="Q20">
            <v>709</v>
          </cell>
          <cell r="R20">
            <v>688</v>
          </cell>
          <cell r="S20">
            <v>667</v>
          </cell>
          <cell r="T20">
            <v>86</v>
          </cell>
          <cell r="U20">
            <v>65</v>
          </cell>
          <cell r="V20">
            <v>44</v>
          </cell>
          <cell r="W20">
            <v>23</v>
          </cell>
          <cell r="X20">
            <v>2</v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  <cell r="AC20" t="str">
            <v/>
          </cell>
          <cell r="AD20" t="str">
            <v/>
          </cell>
          <cell r="AE20" t="str">
            <v>JGS-03</v>
          </cell>
          <cell r="AF20">
            <v>6</v>
          </cell>
          <cell r="AG20" t="str">
            <v/>
          </cell>
          <cell r="AH20">
            <v>7</v>
          </cell>
          <cell r="AI20">
            <v>6</v>
          </cell>
          <cell r="AJ20" t="str">
            <v>C3</v>
          </cell>
          <cell r="AK20">
            <v>0</v>
          </cell>
          <cell r="AL20" t="str">
            <v/>
          </cell>
          <cell r="AM20">
            <v>296</v>
          </cell>
          <cell r="AN20">
            <v>275</v>
          </cell>
          <cell r="AO20">
            <v>254</v>
          </cell>
          <cell r="AP20">
            <v>233</v>
          </cell>
          <cell r="AQ20">
            <v>212</v>
          </cell>
          <cell r="AR20">
            <v>191</v>
          </cell>
          <cell r="AS20" t="str">
            <v/>
          </cell>
          <cell r="AT20" t="str">
            <v/>
          </cell>
          <cell r="AU20" t="str">
            <v/>
          </cell>
          <cell r="AV20" t="str">
            <v/>
          </cell>
          <cell r="AW20" t="str">
            <v/>
          </cell>
          <cell r="AX20" t="str">
            <v/>
          </cell>
          <cell r="AY20" t="str">
            <v/>
          </cell>
          <cell r="AZ20" t="str">
            <v/>
          </cell>
          <cell r="BA20" t="str">
            <v/>
          </cell>
          <cell r="BB20" t="str">
            <v/>
          </cell>
          <cell r="BC20" t="str">
            <v/>
          </cell>
          <cell r="BD20" t="str">
            <v/>
          </cell>
          <cell r="BE20" t="str">
            <v/>
          </cell>
          <cell r="BF20" t="str">
            <v/>
          </cell>
          <cell r="BG20" t="str">
            <v/>
          </cell>
          <cell r="BH20" t="str">
            <v/>
          </cell>
          <cell r="BI20" t="str">
            <v/>
          </cell>
          <cell r="BJ20" t="str">
            <v/>
          </cell>
          <cell r="BK20" t="str">
            <v/>
          </cell>
        </row>
        <row r="21">
          <cell r="L21" t="str">
            <v>LRV-01</v>
          </cell>
          <cell r="M21">
            <v>8</v>
          </cell>
          <cell r="N21" t="str">
            <v/>
          </cell>
          <cell r="O21">
            <v>3</v>
          </cell>
          <cell r="P21">
            <v>52</v>
          </cell>
          <cell r="Q21">
            <v>31</v>
          </cell>
          <cell r="R21">
            <v>10</v>
          </cell>
          <cell r="S21" t="str">
            <v/>
          </cell>
          <cell r="T21" t="str">
            <v/>
          </cell>
          <cell r="U21" t="str">
            <v/>
          </cell>
          <cell r="V21" t="str">
            <v/>
          </cell>
          <cell r="W21" t="str">
            <v/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 t="str">
            <v/>
          </cell>
          <cell r="AC21" t="str">
            <v/>
          </cell>
          <cell r="AD21" t="str">
            <v/>
          </cell>
          <cell r="AE21" t="str">
            <v>LRV-01</v>
          </cell>
          <cell r="AF21">
            <v>20</v>
          </cell>
          <cell r="AG21" t="str">
            <v/>
          </cell>
          <cell r="AH21">
            <v>21</v>
          </cell>
          <cell r="AI21">
            <v>12</v>
          </cell>
          <cell r="AJ21" t="str">
            <v>B2</v>
          </cell>
          <cell r="AK21">
            <v>8</v>
          </cell>
          <cell r="AL21" t="str">
            <v>F3</v>
          </cell>
          <cell r="AM21">
            <v>304</v>
          </cell>
          <cell r="AN21">
            <v>283</v>
          </cell>
          <cell r="AO21">
            <v>262</v>
          </cell>
          <cell r="AP21">
            <v>241</v>
          </cell>
          <cell r="AQ21">
            <v>220</v>
          </cell>
          <cell r="AR21">
            <v>199</v>
          </cell>
          <cell r="AS21">
            <v>178</v>
          </cell>
          <cell r="AT21">
            <v>157</v>
          </cell>
          <cell r="AU21">
            <v>136</v>
          </cell>
          <cell r="AV21">
            <v>115</v>
          </cell>
          <cell r="AW21">
            <v>94</v>
          </cell>
          <cell r="AX21">
            <v>73</v>
          </cell>
          <cell r="AY21">
            <v>293</v>
          </cell>
          <cell r="AZ21">
            <v>272</v>
          </cell>
          <cell r="BA21">
            <v>251</v>
          </cell>
          <cell r="BB21">
            <v>230</v>
          </cell>
          <cell r="BC21">
            <v>209</v>
          </cell>
          <cell r="BD21">
            <v>188</v>
          </cell>
          <cell r="BE21">
            <v>167</v>
          </cell>
          <cell r="BF21">
            <v>146</v>
          </cell>
          <cell r="BG21" t="str">
            <v/>
          </cell>
          <cell r="BH21" t="str">
            <v/>
          </cell>
          <cell r="BI21" t="str">
            <v/>
          </cell>
          <cell r="BJ21" t="str">
            <v/>
          </cell>
          <cell r="BK21" t="str">
            <v/>
          </cell>
        </row>
        <row r="22">
          <cell r="L22" t="str">
            <v>MC1</v>
          </cell>
          <cell r="M22">
            <v>17</v>
          </cell>
          <cell r="N22" t="str">
            <v/>
          </cell>
          <cell r="O22">
            <v>6</v>
          </cell>
          <cell r="P22">
            <v>1012</v>
          </cell>
          <cell r="Q22">
            <v>991</v>
          </cell>
          <cell r="R22">
            <v>73</v>
          </cell>
          <cell r="S22">
            <v>52</v>
          </cell>
          <cell r="T22">
            <v>31</v>
          </cell>
          <cell r="U22">
            <v>10</v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  <cell r="AE22" t="str">
            <v>MC1</v>
          </cell>
          <cell r="AF22">
            <v>1</v>
          </cell>
          <cell r="AG22" t="str">
            <v/>
          </cell>
          <cell r="AH22">
            <v>2</v>
          </cell>
          <cell r="AI22">
            <v>1</v>
          </cell>
          <cell r="AJ22" t="str">
            <v>B2</v>
          </cell>
          <cell r="AK22">
            <v>0</v>
          </cell>
          <cell r="AL22" t="str">
            <v/>
          </cell>
          <cell r="AM22">
            <v>304</v>
          </cell>
          <cell r="AN22" t="str">
            <v/>
          </cell>
          <cell r="AO22" t="str">
            <v/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 t="str">
            <v/>
          </cell>
          <cell r="AU22" t="str">
            <v/>
          </cell>
          <cell r="AV22" t="str">
            <v/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 t="str">
            <v/>
          </cell>
          <cell r="BB22" t="str">
            <v/>
          </cell>
          <cell r="BC22" t="str">
            <v/>
          </cell>
          <cell r="BD22" t="str">
            <v/>
          </cell>
          <cell r="BE22" t="str">
            <v/>
          </cell>
          <cell r="BF22" t="str">
            <v/>
          </cell>
          <cell r="BG22" t="str">
            <v/>
          </cell>
          <cell r="BH22" t="str">
            <v/>
          </cell>
          <cell r="BI22" t="str">
            <v/>
          </cell>
          <cell r="BJ22" t="str">
            <v/>
          </cell>
          <cell r="BK22" t="str">
            <v/>
          </cell>
        </row>
        <row r="23">
          <cell r="L23" t="str">
            <v>MC10</v>
          </cell>
          <cell r="M23">
            <v>14</v>
          </cell>
          <cell r="N23" t="str">
            <v/>
          </cell>
          <cell r="O23">
            <v>5</v>
          </cell>
          <cell r="P23">
            <v>1006</v>
          </cell>
          <cell r="Q23">
            <v>669</v>
          </cell>
          <cell r="R23">
            <v>88</v>
          </cell>
          <cell r="S23">
            <v>46</v>
          </cell>
          <cell r="T23">
            <v>4</v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>MC10</v>
          </cell>
          <cell r="AF23">
            <v>2</v>
          </cell>
          <cell r="AG23" t="str">
            <v/>
          </cell>
          <cell r="AH23">
            <v>3</v>
          </cell>
          <cell r="AI23">
            <v>2</v>
          </cell>
          <cell r="AJ23" t="str">
            <v>A3</v>
          </cell>
          <cell r="AK23">
            <v>0</v>
          </cell>
          <cell r="AL23" t="str">
            <v/>
          </cell>
          <cell r="AM23">
            <v>298</v>
          </cell>
          <cell r="AN23">
            <v>277</v>
          </cell>
          <cell r="AO23" t="str">
            <v/>
          </cell>
          <cell r="AP23" t="str">
            <v/>
          </cell>
          <cell r="AQ23" t="str">
            <v/>
          </cell>
          <cell r="AR23" t="str">
            <v/>
          </cell>
          <cell r="AS23" t="str">
            <v/>
          </cell>
          <cell r="AT23" t="str">
            <v/>
          </cell>
          <cell r="AU23" t="str">
            <v/>
          </cell>
          <cell r="AV23" t="str">
            <v/>
          </cell>
          <cell r="AW23" t="str">
            <v/>
          </cell>
          <cell r="AX23" t="str">
            <v/>
          </cell>
          <cell r="AY23" t="str">
            <v/>
          </cell>
          <cell r="AZ23" t="str">
            <v/>
          </cell>
          <cell r="BA23" t="str">
            <v/>
          </cell>
          <cell r="BB23" t="str">
            <v/>
          </cell>
          <cell r="BC23" t="str">
            <v/>
          </cell>
          <cell r="BD23" t="str">
            <v/>
          </cell>
          <cell r="BE23" t="str">
            <v/>
          </cell>
          <cell r="BF23" t="str">
            <v/>
          </cell>
          <cell r="BG23" t="str">
            <v/>
          </cell>
          <cell r="BH23" t="str">
            <v/>
          </cell>
          <cell r="BI23" t="str">
            <v/>
          </cell>
          <cell r="BJ23" t="str">
            <v/>
          </cell>
          <cell r="BK23" t="str">
            <v/>
          </cell>
        </row>
        <row r="24">
          <cell r="L24" t="str">
            <v>MC11</v>
          </cell>
          <cell r="M24">
            <v>11</v>
          </cell>
          <cell r="N24" t="str">
            <v/>
          </cell>
          <cell r="O24">
            <v>4</v>
          </cell>
          <cell r="P24">
            <v>1018</v>
          </cell>
          <cell r="Q24">
            <v>997</v>
          </cell>
          <cell r="R24">
            <v>702</v>
          </cell>
          <cell r="S24">
            <v>681</v>
          </cell>
          <cell r="T24" t="str">
            <v/>
          </cell>
          <cell r="U24" t="str">
            <v/>
          </cell>
          <cell r="V24" t="str">
            <v/>
          </cell>
          <cell r="W24" t="str">
            <v/>
          </cell>
          <cell r="X24" t="str">
            <v/>
          </cell>
          <cell r="Y24" t="str">
            <v/>
          </cell>
          <cell r="Z24" t="str">
            <v/>
          </cell>
          <cell r="AA24" t="str">
            <v/>
          </cell>
          <cell r="AB24" t="str">
            <v/>
          </cell>
          <cell r="AC24" t="str">
            <v/>
          </cell>
          <cell r="AD24" t="str">
            <v/>
          </cell>
          <cell r="AE24" t="str">
            <v>MC11</v>
          </cell>
          <cell r="AF24">
            <v>11</v>
          </cell>
          <cell r="AG24" t="str">
            <v/>
          </cell>
          <cell r="AH24">
            <v>12</v>
          </cell>
          <cell r="AI24">
            <v>11</v>
          </cell>
          <cell r="AJ24" t="str">
            <v>C1</v>
          </cell>
          <cell r="AK24">
            <v>0</v>
          </cell>
          <cell r="AL24" t="str">
            <v/>
          </cell>
          <cell r="AM24">
            <v>310</v>
          </cell>
          <cell r="AN24">
            <v>289</v>
          </cell>
          <cell r="AO24">
            <v>268</v>
          </cell>
          <cell r="AP24">
            <v>247</v>
          </cell>
          <cell r="AQ24">
            <v>226</v>
          </cell>
          <cell r="AR24">
            <v>205</v>
          </cell>
          <cell r="AS24">
            <v>184</v>
          </cell>
          <cell r="AT24">
            <v>163</v>
          </cell>
          <cell r="AU24">
            <v>142</v>
          </cell>
          <cell r="AV24">
            <v>121</v>
          </cell>
          <cell r="AW24">
            <v>100</v>
          </cell>
          <cell r="AX24" t="str">
            <v/>
          </cell>
          <cell r="AY24" t="str">
            <v/>
          </cell>
          <cell r="AZ24" t="str">
            <v/>
          </cell>
          <cell r="BA24" t="str">
            <v/>
          </cell>
          <cell r="BB24" t="str">
            <v/>
          </cell>
          <cell r="BC24" t="str">
            <v/>
          </cell>
          <cell r="BD24" t="str">
            <v/>
          </cell>
          <cell r="BE24" t="str">
            <v/>
          </cell>
          <cell r="BF24" t="str">
            <v/>
          </cell>
          <cell r="BG24" t="str">
            <v/>
          </cell>
          <cell r="BH24" t="str">
            <v/>
          </cell>
          <cell r="BI24" t="str">
            <v/>
          </cell>
          <cell r="BJ24" t="str">
            <v/>
          </cell>
          <cell r="BK24" t="str">
            <v/>
          </cell>
        </row>
        <row r="25">
          <cell r="L25" t="str">
            <v>MC12</v>
          </cell>
          <cell r="M25">
            <v>23</v>
          </cell>
          <cell r="N25" t="str">
            <v/>
          </cell>
          <cell r="O25">
            <v>8</v>
          </cell>
          <cell r="P25">
            <v>711</v>
          </cell>
          <cell r="Q25">
            <v>690</v>
          </cell>
          <cell r="R25">
            <v>669</v>
          </cell>
          <cell r="S25">
            <v>88</v>
          </cell>
          <cell r="T25">
            <v>67</v>
          </cell>
          <cell r="U25">
            <v>46</v>
          </cell>
          <cell r="V25">
            <v>25</v>
          </cell>
          <cell r="W25">
            <v>4</v>
          </cell>
          <cell r="X25" t="str">
            <v/>
          </cell>
          <cell r="Y25" t="str">
            <v/>
          </cell>
          <cell r="Z25" t="str">
            <v/>
          </cell>
          <cell r="AA25" t="str">
            <v/>
          </cell>
          <cell r="AB25" t="str">
            <v/>
          </cell>
          <cell r="AC25" t="str">
            <v/>
          </cell>
          <cell r="AD25" t="str">
            <v/>
          </cell>
          <cell r="AE25" t="str">
            <v>MC12</v>
          </cell>
          <cell r="AF25">
            <v>7</v>
          </cell>
          <cell r="AG25" t="str">
            <v/>
          </cell>
          <cell r="AH25">
            <v>8</v>
          </cell>
          <cell r="AI25">
            <v>7</v>
          </cell>
          <cell r="AJ25" t="str">
            <v>A3</v>
          </cell>
          <cell r="AK25">
            <v>0</v>
          </cell>
          <cell r="AL25" t="str">
            <v/>
          </cell>
          <cell r="AM25">
            <v>298</v>
          </cell>
          <cell r="AN25">
            <v>277</v>
          </cell>
          <cell r="AO25">
            <v>256</v>
          </cell>
          <cell r="AP25">
            <v>235</v>
          </cell>
          <cell r="AQ25">
            <v>214</v>
          </cell>
          <cell r="AR25">
            <v>193</v>
          </cell>
          <cell r="AS25">
            <v>172</v>
          </cell>
          <cell r="AT25" t="str">
            <v/>
          </cell>
          <cell r="AU25" t="str">
            <v/>
          </cell>
          <cell r="AV25" t="str">
            <v/>
          </cell>
          <cell r="AW25" t="str">
            <v/>
          </cell>
          <cell r="AX25" t="str">
            <v/>
          </cell>
          <cell r="AY25" t="str">
            <v/>
          </cell>
          <cell r="AZ25" t="str">
            <v/>
          </cell>
          <cell r="BA25" t="str">
            <v/>
          </cell>
          <cell r="BB25" t="str">
            <v/>
          </cell>
          <cell r="BC25" t="str">
            <v/>
          </cell>
          <cell r="BD25" t="str">
            <v/>
          </cell>
          <cell r="BE25" t="str">
            <v/>
          </cell>
          <cell r="BF25" t="str">
            <v/>
          </cell>
          <cell r="BG25" t="str">
            <v/>
          </cell>
          <cell r="BH25" t="str">
            <v/>
          </cell>
          <cell r="BI25" t="str">
            <v/>
          </cell>
          <cell r="BJ25" t="str">
            <v/>
          </cell>
          <cell r="BK25" t="str">
            <v/>
          </cell>
        </row>
        <row r="26">
          <cell r="L26" t="str">
            <v>MC13</v>
          </cell>
          <cell r="M26">
            <v>35</v>
          </cell>
          <cell r="N26" t="str">
            <v/>
          </cell>
          <cell r="O26">
            <v>12</v>
          </cell>
          <cell r="P26">
            <v>1022</v>
          </cell>
          <cell r="Q26">
            <v>1001</v>
          </cell>
          <cell r="R26">
            <v>706</v>
          </cell>
          <cell r="S26">
            <v>685</v>
          </cell>
          <cell r="T26">
            <v>167</v>
          </cell>
          <cell r="U26">
            <v>146</v>
          </cell>
          <cell r="V26">
            <v>125</v>
          </cell>
          <cell r="W26">
            <v>104</v>
          </cell>
          <cell r="X26">
            <v>83</v>
          </cell>
          <cell r="Y26">
            <v>62</v>
          </cell>
          <cell r="Z26">
            <v>41</v>
          </cell>
          <cell r="AA26">
            <v>20</v>
          </cell>
          <cell r="AB26" t="str">
            <v/>
          </cell>
          <cell r="AC26" t="str">
            <v/>
          </cell>
          <cell r="AD26" t="str">
            <v/>
          </cell>
          <cell r="AE26" t="str">
            <v>MC13</v>
          </cell>
          <cell r="AF26">
            <v>3</v>
          </cell>
          <cell r="AG26" t="str">
            <v/>
          </cell>
          <cell r="AH26">
            <v>4</v>
          </cell>
          <cell r="AI26">
            <v>3</v>
          </cell>
          <cell r="AJ26" t="str">
            <v>F3</v>
          </cell>
          <cell r="AK26">
            <v>0</v>
          </cell>
          <cell r="AL26" t="str">
            <v/>
          </cell>
          <cell r="AM26">
            <v>293</v>
          </cell>
          <cell r="AN26">
            <v>272</v>
          </cell>
          <cell r="AO26">
            <v>251</v>
          </cell>
          <cell r="AP26" t="str">
            <v/>
          </cell>
          <cell r="AQ26" t="str">
            <v/>
          </cell>
          <cell r="AR26" t="str">
            <v/>
          </cell>
          <cell r="AS26" t="str">
            <v/>
          </cell>
          <cell r="AT26" t="str">
            <v/>
          </cell>
          <cell r="AU26" t="str">
            <v/>
          </cell>
          <cell r="AV26" t="str">
            <v/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 t="str">
            <v/>
          </cell>
          <cell r="BB26" t="str">
            <v/>
          </cell>
          <cell r="BC26" t="str">
            <v/>
          </cell>
          <cell r="BD26" t="str">
            <v/>
          </cell>
          <cell r="BE26" t="str">
            <v/>
          </cell>
          <cell r="BF26" t="str">
            <v/>
          </cell>
          <cell r="BG26" t="str">
            <v/>
          </cell>
          <cell r="BH26" t="str">
            <v/>
          </cell>
          <cell r="BI26" t="str">
            <v/>
          </cell>
          <cell r="BJ26" t="str">
            <v/>
          </cell>
          <cell r="BK26" t="str">
            <v/>
          </cell>
        </row>
        <row r="27">
          <cell r="L27" t="str">
            <v>MC14</v>
          </cell>
          <cell r="M27">
            <v>29</v>
          </cell>
          <cell r="N27" t="str">
            <v>erro</v>
          </cell>
          <cell r="O27">
            <v>10</v>
          </cell>
          <cell r="P27">
            <v>1005</v>
          </cell>
          <cell r="Q27">
            <v>710</v>
          </cell>
          <cell r="R27">
            <v>689</v>
          </cell>
          <cell r="S27">
            <v>668</v>
          </cell>
          <cell r="T27">
            <v>87</v>
          </cell>
          <cell r="U27">
            <v>66</v>
          </cell>
          <cell r="V27">
            <v>45</v>
          </cell>
          <cell r="W27">
            <v>24</v>
          </cell>
          <cell r="X27">
            <v>3</v>
          </cell>
          <cell r="Y27" t="e">
            <v>#NUM!</v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>MC14</v>
          </cell>
          <cell r="AF27">
            <v>5</v>
          </cell>
          <cell r="AG27" t="str">
            <v>erro</v>
          </cell>
          <cell r="AH27">
            <v>6</v>
          </cell>
          <cell r="AI27">
            <v>4</v>
          </cell>
          <cell r="AJ27" t="str">
            <v>B3</v>
          </cell>
          <cell r="AK27">
            <v>0</v>
          </cell>
          <cell r="AL27" t="str">
            <v/>
          </cell>
          <cell r="AM27">
            <v>297</v>
          </cell>
          <cell r="AN27">
            <v>276</v>
          </cell>
          <cell r="AO27">
            <v>255</v>
          </cell>
          <cell r="AP27">
            <v>213</v>
          </cell>
          <cell r="AQ27" t="str">
            <v/>
          </cell>
          <cell r="AR27" t="str">
            <v/>
          </cell>
          <cell r="AS27" t="str">
            <v/>
          </cell>
          <cell r="AT27" t="str">
            <v/>
          </cell>
          <cell r="AU27" t="str">
            <v/>
          </cell>
          <cell r="AV27" t="str">
            <v/>
          </cell>
          <cell r="AW27" t="str">
            <v/>
          </cell>
          <cell r="AX27" t="str">
            <v/>
          </cell>
          <cell r="AY27" t="str">
            <v/>
          </cell>
          <cell r="AZ27" t="str">
            <v/>
          </cell>
          <cell r="BA27" t="str">
            <v/>
          </cell>
          <cell r="BB27" t="str">
            <v/>
          </cell>
          <cell r="BC27" t="str">
            <v/>
          </cell>
          <cell r="BD27" t="str">
            <v/>
          </cell>
          <cell r="BE27" t="str">
            <v/>
          </cell>
          <cell r="BF27" t="str">
            <v/>
          </cell>
          <cell r="BG27" t="str">
            <v/>
          </cell>
          <cell r="BH27" t="str">
            <v/>
          </cell>
          <cell r="BI27" t="str">
            <v/>
          </cell>
          <cell r="BJ27" t="str">
            <v/>
          </cell>
          <cell r="BK27" t="str">
            <v/>
          </cell>
        </row>
        <row r="28">
          <cell r="L28" t="str">
            <v>MC2</v>
          </cell>
          <cell r="M28">
            <v>20</v>
          </cell>
          <cell r="N28" t="str">
            <v/>
          </cell>
          <cell r="O28">
            <v>7</v>
          </cell>
          <cell r="P28">
            <v>1014</v>
          </cell>
          <cell r="Q28">
            <v>993</v>
          </cell>
          <cell r="R28">
            <v>698</v>
          </cell>
          <cell r="S28">
            <v>117</v>
          </cell>
          <cell r="T28">
            <v>75</v>
          </cell>
          <cell r="U28">
            <v>54</v>
          </cell>
          <cell r="V28">
            <v>12</v>
          </cell>
          <cell r="W28" t="str">
            <v/>
          </cell>
          <cell r="X28" t="str">
            <v/>
          </cell>
          <cell r="Y28" t="str">
            <v/>
          </cell>
          <cell r="Z28" t="str">
            <v/>
          </cell>
          <cell r="AA28" t="str">
            <v/>
          </cell>
          <cell r="AB28" t="str">
            <v/>
          </cell>
          <cell r="AC28" t="str">
            <v/>
          </cell>
          <cell r="AD28" t="str">
            <v/>
          </cell>
          <cell r="AE28" t="str">
            <v>MC2</v>
          </cell>
          <cell r="AF28">
            <v>7</v>
          </cell>
          <cell r="AG28" t="str">
            <v>erro</v>
          </cell>
          <cell r="AH28">
            <v>8</v>
          </cell>
          <cell r="AI28">
            <v>5</v>
          </cell>
          <cell r="AJ28" t="str">
            <v>G1</v>
          </cell>
          <cell r="AK28">
            <v>0</v>
          </cell>
          <cell r="AL28" t="str">
            <v/>
          </cell>
          <cell r="AM28">
            <v>306</v>
          </cell>
          <cell r="AN28">
            <v>285</v>
          </cell>
          <cell r="AO28">
            <v>264</v>
          </cell>
          <cell r="AP28">
            <v>243</v>
          </cell>
          <cell r="AQ28">
            <v>222</v>
          </cell>
          <cell r="AR28" t="str">
            <v/>
          </cell>
          <cell r="AS28" t="str">
            <v/>
          </cell>
          <cell r="AT28" t="str">
            <v/>
          </cell>
          <cell r="AU28" t="str">
            <v/>
          </cell>
          <cell r="AV28" t="str">
            <v/>
          </cell>
          <cell r="AW28" t="str">
            <v/>
          </cell>
          <cell r="AX28" t="str">
            <v/>
          </cell>
          <cell r="AY28" t="str">
            <v/>
          </cell>
          <cell r="AZ28" t="str">
            <v/>
          </cell>
          <cell r="BA28" t="str">
            <v/>
          </cell>
          <cell r="BB28" t="str">
            <v/>
          </cell>
          <cell r="BC28" t="str">
            <v/>
          </cell>
          <cell r="BD28" t="str">
            <v/>
          </cell>
          <cell r="BE28" t="str">
            <v/>
          </cell>
          <cell r="BF28" t="str">
            <v/>
          </cell>
          <cell r="BG28" t="str">
            <v/>
          </cell>
          <cell r="BH28" t="str">
            <v/>
          </cell>
          <cell r="BI28" t="str">
            <v/>
          </cell>
          <cell r="BJ28" t="str">
            <v/>
          </cell>
          <cell r="BK28" t="str">
            <v/>
          </cell>
        </row>
        <row r="29">
          <cell r="L29" t="str">
            <v>MC3</v>
          </cell>
          <cell r="M29">
            <v>44</v>
          </cell>
          <cell r="N29" t="str">
            <v>erro</v>
          </cell>
          <cell r="O29">
            <v>15</v>
          </cell>
          <cell r="P29" t="e">
            <v>#NUM!</v>
          </cell>
          <cell r="Q29" t="e">
            <v>#NUM!</v>
          </cell>
          <cell r="R29" t="e">
            <v>#NUM!</v>
          </cell>
          <cell r="S29" t="e">
            <v>#NUM!</v>
          </cell>
          <cell r="T29" t="e">
            <v>#NUM!</v>
          </cell>
          <cell r="U29" t="e">
            <v>#NUM!</v>
          </cell>
          <cell r="V29" t="e">
            <v>#NUM!</v>
          </cell>
          <cell r="W29" t="e">
            <v>#NUM!</v>
          </cell>
          <cell r="X29" t="e">
            <v>#NUM!</v>
          </cell>
          <cell r="Y29" t="e">
            <v>#NUM!</v>
          </cell>
          <cell r="Z29" t="e">
            <v>#NUM!</v>
          </cell>
          <cell r="AA29" t="e">
            <v>#NUM!</v>
          </cell>
          <cell r="AB29" t="e">
            <v>#NUM!</v>
          </cell>
          <cell r="AC29" t="e">
            <v>#NUM!</v>
          </cell>
          <cell r="AD29" t="e">
            <v>#NUM!</v>
          </cell>
          <cell r="AE29" t="str">
            <v>MC3</v>
          </cell>
          <cell r="AF29">
            <v>0</v>
          </cell>
          <cell r="AG29" t="str">
            <v/>
          </cell>
          <cell r="AH29">
            <v>0</v>
          </cell>
          <cell r="AI29">
            <v>0</v>
          </cell>
          <cell r="AJ29" t="e">
            <v>#N/A</v>
          </cell>
          <cell r="AK29">
            <v>0</v>
          </cell>
          <cell r="AL29" t="str">
            <v/>
          </cell>
          <cell r="AM29" t="str">
            <v/>
          </cell>
          <cell r="AN29" t="str">
            <v/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 t="str">
            <v/>
          </cell>
          <cell r="AU29" t="str">
            <v/>
          </cell>
          <cell r="AV29" t="str">
            <v/>
          </cell>
          <cell r="AW29" t="str">
            <v/>
          </cell>
          <cell r="AX29" t="str">
            <v/>
          </cell>
          <cell r="AY29" t="str">
            <v/>
          </cell>
          <cell r="AZ29" t="str">
            <v/>
          </cell>
          <cell r="BA29" t="str">
            <v/>
          </cell>
          <cell r="BB29" t="str">
            <v/>
          </cell>
          <cell r="BC29" t="str">
            <v/>
          </cell>
          <cell r="BD29" t="str">
            <v/>
          </cell>
          <cell r="BE29" t="str">
            <v/>
          </cell>
          <cell r="BF29" t="str">
            <v/>
          </cell>
          <cell r="BG29" t="str">
            <v/>
          </cell>
          <cell r="BH29" t="str">
            <v/>
          </cell>
          <cell r="BI29" t="str">
            <v/>
          </cell>
          <cell r="BJ29" t="str">
            <v/>
          </cell>
          <cell r="BK29" t="str">
            <v/>
          </cell>
        </row>
        <row r="30">
          <cell r="L30" t="str">
            <v>MC4</v>
          </cell>
          <cell r="M30">
            <v>26</v>
          </cell>
          <cell r="N30" t="str">
            <v/>
          </cell>
          <cell r="O30">
            <v>9</v>
          </cell>
          <cell r="P30">
            <v>1014</v>
          </cell>
          <cell r="Q30">
            <v>993</v>
          </cell>
          <cell r="R30">
            <v>698</v>
          </cell>
          <cell r="S30">
            <v>677</v>
          </cell>
          <cell r="T30">
            <v>96</v>
          </cell>
          <cell r="U30">
            <v>75</v>
          </cell>
          <cell r="V30">
            <v>54</v>
          </cell>
          <cell r="W30">
            <v>33</v>
          </cell>
          <cell r="X30">
            <v>12</v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>MC4</v>
          </cell>
          <cell r="AF30">
            <v>6</v>
          </cell>
          <cell r="AG30" t="str">
            <v/>
          </cell>
          <cell r="AH30">
            <v>7</v>
          </cell>
          <cell r="AI30">
            <v>6</v>
          </cell>
          <cell r="AJ30" t="str">
            <v>G1</v>
          </cell>
          <cell r="AK30">
            <v>0</v>
          </cell>
          <cell r="AL30" t="str">
            <v/>
          </cell>
          <cell r="AM30">
            <v>306</v>
          </cell>
          <cell r="AN30">
            <v>285</v>
          </cell>
          <cell r="AO30">
            <v>264</v>
          </cell>
          <cell r="AP30">
            <v>243</v>
          </cell>
          <cell r="AQ30">
            <v>222</v>
          </cell>
          <cell r="AR30">
            <v>201</v>
          </cell>
          <cell r="AS30" t="str">
            <v/>
          </cell>
          <cell r="AT30" t="str">
            <v/>
          </cell>
          <cell r="AU30" t="str">
            <v/>
          </cell>
          <cell r="AV30" t="str">
            <v/>
          </cell>
          <cell r="AW30" t="str">
            <v/>
          </cell>
          <cell r="AX30" t="str">
            <v/>
          </cell>
          <cell r="AY30" t="str">
            <v/>
          </cell>
          <cell r="AZ30" t="str">
            <v/>
          </cell>
          <cell r="BA30" t="str">
            <v/>
          </cell>
          <cell r="BB30" t="str">
            <v/>
          </cell>
          <cell r="BC30" t="str">
            <v/>
          </cell>
          <cell r="BD30" t="str">
            <v/>
          </cell>
          <cell r="BE30" t="str">
            <v/>
          </cell>
          <cell r="BF30" t="str">
            <v/>
          </cell>
          <cell r="BG30" t="str">
            <v/>
          </cell>
          <cell r="BH30" t="str">
            <v/>
          </cell>
          <cell r="BI30" t="str">
            <v/>
          </cell>
          <cell r="BJ30" t="str">
            <v/>
          </cell>
          <cell r="BK30" t="str">
            <v/>
          </cell>
        </row>
        <row r="31">
          <cell r="L31" t="str">
            <v>MC5</v>
          </cell>
          <cell r="M31">
            <v>11</v>
          </cell>
          <cell r="N31" t="str">
            <v/>
          </cell>
          <cell r="O31">
            <v>4</v>
          </cell>
          <cell r="P31">
            <v>995</v>
          </cell>
          <cell r="Q31">
            <v>56</v>
          </cell>
          <cell r="R31">
            <v>35</v>
          </cell>
          <cell r="S31">
            <v>14</v>
          </cell>
          <cell r="T31" t="str">
            <v/>
          </cell>
          <cell r="U31" t="str">
            <v/>
          </cell>
          <cell r="V31" t="str">
            <v/>
          </cell>
          <cell r="W31" t="str">
            <v/>
          </cell>
          <cell r="X31" t="str">
            <v/>
          </cell>
          <cell r="Y31" t="str">
            <v/>
          </cell>
          <cell r="Z31" t="str">
            <v/>
          </cell>
          <cell r="AA31" t="str">
            <v/>
          </cell>
          <cell r="AB31" t="str">
            <v/>
          </cell>
          <cell r="AC31" t="str">
            <v/>
          </cell>
          <cell r="AD31" t="str">
            <v/>
          </cell>
          <cell r="AE31" t="str">
            <v>MC5</v>
          </cell>
          <cell r="AF31">
            <v>3</v>
          </cell>
          <cell r="AG31" t="str">
            <v/>
          </cell>
          <cell r="AH31">
            <v>4</v>
          </cell>
          <cell r="AI31">
            <v>3</v>
          </cell>
          <cell r="AJ31" t="str">
            <v>E1</v>
          </cell>
          <cell r="AK31">
            <v>0</v>
          </cell>
          <cell r="AL31" t="str">
            <v/>
          </cell>
          <cell r="AM31">
            <v>308</v>
          </cell>
          <cell r="AN31">
            <v>287</v>
          </cell>
          <cell r="AO31">
            <v>266</v>
          </cell>
          <cell r="AP31" t="str">
            <v/>
          </cell>
          <cell r="AQ31" t="str">
            <v/>
          </cell>
          <cell r="AR31" t="str">
            <v/>
          </cell>
          <cell r="AS31" t="str">
            <v/>
          </cell>
          <cell r="AT31" t="str">
            <v/>
          </cell>
          <cell r="AU31" t="str">
            <v/>
          </cell>
          <cell r="AV31" t="str">
            <v/>
          </cell>
          <cell r="AW31" t="str">
            <v/>
          </cell>
          <cell r="AX31" t="str">
            <v/>
          </cell>
          <cell r="AY31" t="str">
            <v/>
          </cell>
          <cell r="AZ31" t="str">
            <v/>
          </cell>
          <cell r="BA31" t="str">
            <v/>
          </cell>
          <cell r="BB31" t="str">
            <v/>
          </cell>
          <cell r="BC31" t="str">
            <v/>
          </cell>
          <cell r="BD31" t="str">
            <v/>
          </cell>
          <cell r="BE31" t="str">
            <v/>
          </cell>
          <cell r="BF31" t="str">
            <v/>
          </cell>
          <cell r="BG31" t="str">
            <v/>
          </cell>
          <cell r="BH31" t="str">
            <v/>
          </cell>
          <cell r="BI31" t="str">
            <v/>
          </cell>
          <cell r="BJ31" t="str">
            <v/>
          </cell>
          <cell r="BK31" t="str">
            <v/>
          </cell>
        </row>
        <row r="32">
          <cell r="L32" t="str">
            <v>MC6</v>
          </cell>
          <cell r="M32">
            <v>29</v>
          </cell>
          <cell r="N32" t="str">
            <v/>
          </cell>
          <cell r="O32">
            <v>10</v>
          </cell>
          <cell r="P32">
            <v>1009</v>
          </cell>
          <cell r="Q32">
            <v>672</v>
          </cell>
          <cell r="R32">
            <v>154</v>
          </cell>
          <cell r="S32">
            <v>133</v>
          </cell>
          <cell r="T32">
            <v>112</v>
          </cell>
          <cell r="U32">
            <v>91</v>
          </cell>
          <cell r="V32">
            <v>70</v>
          </cell>
          <cell r="W32">
            <v>49</v>
          </cell>
          <cell r="X32">
            <v>28</v>
          </cell>
          <cell r="Y32">
            <v>7</v>
          </cell>
          <cell r="Z32" t="str">
            <v/>
          </cell>
          <cell r="AA32" t="str">
            <v/>
          </cell>
          <cell r="AB32" t="str">
            <v/>
          </cell>
          <cell r="AC32" t="str">
            <v/>
          </cell>
          <cell r="AD32" t="str">
            <v/>
          </cell>
          <cell r="AE32" t="str">
            <v>MC6</v>
          </cell>
          <cell r="AF32">
            <v>5</v>
          </cell>
          <cell r="AG32" t="str">
            <v/>
          </cell>
          <cell r="AH32">
            <v>6</v>
          </cell>
          <cell r="AI32">
            <v>5</v>
          </cell>
          <cell r="AJ32" t="str">
            <v>E2</v>
          </cell>
          <cell r="AK32">
            <v>0</v>
          </cell>
          <cell r="AL32" t="str">
            <v/>
          </cell>
          <cell r="AM32">
            <v>259</v>
          </cell>
          <cell r="AN32">
            <v>238</v>
          </cell>
          <cell r="AO32">
            <v>217</v>
          </cell>
          <cell r="AP32">
            <v>196</v>
          </cell>
          <cell r="AQ32">
            <v>175</v>
          </cell>
          <cell r="AR32" t="str">
            <v/>
          </cell>
          <cell r="AS32" t="str">
            <v/>
          </cell>
          <cell r="AT32" t="str">
            <v/>
          </cell>
          <cell r="AU32" t="str">
            <v/>
          </cell>
          <cell r="AV32" t="str">
            <v/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 t="str">
            <v/>
          </cell>
          <cell r="BB32" t="str">
            <v/>
          </cell>
          <cell r="BC32" t="str">
            <v/>
          </cell>
          <cell r="BD32" t="str">
            <v/>
          </cell>
          <cell r="BE32" t="str">
            <v/>
          </cell>
          <cell r="BF32" t="str">
            <v/>
          </cell>
          <cell r="BG32" t="str">
            <v/>
          </cell>
          <cell r="BH32" t="str">
            <v/>
          </cell>
          <cell r="BI32" t="str">
            <v/>
          </cell>
          <cell r="BJ32" t="str">
            <v/>
          </cell>
          <cell r="BK32" t="str">
            <v/>
          </cell>
        </row>
        <row r="33">
          <cell r="L33" t="str">
            <v>MC7</v>
          </cell>
          <cell r="M33">
            <v>20</v>
          </cell>
          <cell r="N33" t="str">
            <v/>
          </cell>
          <cell r="O33">
            <v>7</v>
          </cell>
          <cell r="P33">
            <v>1011</v>
          </cell>
          <cell r="Q33">
            <v>716</v>
          </cell>
          <cell r="R33">
            <v>695</v>
          </cell>
          <cell r="S33">
            <v>72</v>
          </cell>
          <cell r="T33">
            <v>51</v>
          </cell>
          <cell r="U33">
            <v>30</v>
          </cell>
          <cell r="V33">
            <v>9</v>
          </cell>
          <cell r="W33" t="str">
            <v/>
          </cell>
          <cell r="X33" t="str">
            <v/>
          </cell>
          <cell r="Y33" t="str">
            <v/>
          </cell>
          <cell r="Z33" t="str">
            <v/>
          </cell>
          <cell r="AA33" t="str">
            <v/>
          </cell>
          <cell r="AB33" t="str">
            <v/>
          </cell>
          <cell r="AC33" t="str">
            <v/>
          </cell>
          <cell r="AD33" t="str">
            <v/>
          </cell>
          <cell r="AE33" t="str">
            <v>MC7</v>
          </cell>
          <cell r="AF33">
            <v>8</v>
          </cell>
          <cell r="AG33" t="str">
            <v/>
          </cell>
          <cell r="AH33">
            <v>9</v>
          </cell>
          <cell r="AI33">
            <v>8</v>
          </cell>
          <cell r="AJ33" t="str">
            <v>C2</v>
          </cell>
          <cell r="AK33">
            <v>0</v>
          </cell>
          <cell r="AL33" t="str">
            <v/>
          </cell>
          <cell r="AM33">
            <v>303</v>
          </cell>
          <cell r="AN33">
            <v>282</v>
          </cell>
          <cell r="AO33">
            <v>261</v>
          </cell>
          <cell r="AP33">
            <v>240</v>
          </cell>
          <cell r="AQ33">
            <v>219</v>
          </cell>
          <cell r="AR33">
            <v>198</v>
          </cell>
          <cell r="AS33">
            <v>177</v>
          </cell>
          <cell r="AT33">
            <v>156</v>
          </cell>
          <cell r="AU33" t="str">
            <v/>
          </cell>
          <cell r="AV33" t="str">
            <v/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 t="str">
            <v/>
          </cell>
          <cell r="BB33" t="str">
            <v/>
          </cell>
          <cell r="BC33" t="str">
            <v/>
          </cell>
          <cell r="BD33" t="str">
            <v/>
          </cell>
          <cell r="BE33" t="str">
            <v/>
          </cell>
          <cell r="BF33" t="str">
            <v/>
          </cell>
          <cell r="BG33" t="str">
            <v/>
          </cell>
          <cell r="BH33" t="str">
            <v/>
          </cell>
          <cell r="BI33" t="str">
            <v/>
          </cell>
          <cell r="BJ33" t="str">
            <v/>
          </cell>
          <cell r="BK33" t="str">
            <v/>
          </cell>
        </row>
        <row r="34">
          <cell r="L34" t="str">
            <v>MC8</v>
          </cell>
          <cell r="M34">
            <v>23</v>
          </cell>
          <cell r="N34" t="str">
            <v/>
          </cell>
          <cell r="O34">
            <v>8</v>
          </cell>
          <cell r="P34">
            <v>1020</v>
          </cell>
          <cell r="Q34">
            <v>999</v>
          </cell>
          <cell r="R34">
            <v>704</v>
          </cell>
          <cell r="S34">
            <v>683</v>
          </cell>
          <cell r="T34">
            <v>81</v>
          </cell>
          <cell r="U34">
            <v>60</v>
          </cell>
          <cell r="V34">
            <v>39</v>
          </cell>
          <cell r="W34">
            <v>18</v>
          </cell>
          <cell r="X34" t="str">
            <v/>
          </cell>
          <cell r="Y34" t="str">
            <v/>
          </cell>
          <cell r="Z34" t="str">
            <v/>
          </cell>
          <cell r="AA34" t="str">
            <v/>
          </cell>
          <cell r="AB34" t="str">
            <v/>
          </cell>
          <cell r="AC34" t="str">
            <v/>
          </cell>
          <cell r="AD34" t="str">
            <v/>
          </cell>
          <cell r="AE34" t="str">
            <v>MC8</v>
          </cell>
          <cell r="AF34">
            <v>7</v>
          </cell>
          <cell r="AG34" t="str">
            <v/>
          </cell>
          <cell r="AH34">
            <v>8</v>
          </cell>
          <cell r="AI34">
            <v>7</v>
          </cell>
          <cell r="AJ34" t="str">
            <v>A1</v>
          </cell>
          <cell r="AK34">
            <v>0</v>
          </cell>
          <cell r="AL34" t="str">
            <v/>
          </cell>
          <cell r="AM34">
            <v>312</v>
          </cell>
          <cell r="AN34">
            <v>291</v>
          </cell>
          <cell r="AO34">
            <v>270</v>
          </cell>
          <cell r="AP34">
            <v>249</v>
          </cell>
          <cell r="AQ34">
            <v>228</v>
          </cell>
          <cell r="AR34">
            <v>207</v>
          </cell>
          <cell r="AS34">
            <v>186</v>
          </cell>
          <cell r="AT34" t="str">
            <v/>
          </cell>
          <cell r="AU34" t="str">
            <v/>
          </cell>
          <cell r="AV34" t="str">
            <v/>
          </cell>
          <cell r="AW34" t="str">
            <v/>
          </cell>
          <cell r="AX34" t="str">
            <v/>
          </cell>
          <cell r="AY34" t="str">
            <v/>
          </cell>
          <cell r="AZ34" t="str">
            <v/>
          </cell>
          <cell r="BA34" t="str">
            <v/>
          </cell>
          <cell r="BB34" t="str">
            <v/>
          </cell>
          <cell r="BC34" t="str">
            <v/>
          </cell>
          <cell r="BD34" t="str">
            <v/>
          </cell>
          <cell r="BE34" t="str">
            <v/>
          </cell>
          <cell r="BF34" t="str">
            <v/>
          </cell>
          <cell r="BG34" t="str">
            <v/>
          </cell>
          <cell r="BH34" t="str">
            <v/>
          </cell>
          <cell r="BI34" t="str">
            <v/>
          </cell>
          <cell r="BJ34" t="str">
            <v/>
          </cell>
          <cell r="BK34" t="str">
            <v/>
          </cell>
        </row>
        <row r="35">
          <cell r="L35" t="str">
            <v>MC9</v>
          </cell>
          <cell r="M35">
            <v>23</v>
          </cell>
          <cell r="N35" t="str">
            <v/>
          </cell>
          <cell r="O35">
            <v>8</v>
          </cell>
          <cell r="P35">
            <v>1013</v>
          </cell>
          <cell r="Q35">
            <v>992</v>
          </cell>
          <cell r="R35">
            <v>697</v>
          </cell>
          <cell r="S35">
            <v>676</v>
          </cell>
          <cell r="T35">
            <v>95</v>
          </cell>
          <cell r="U35">
            <v>74</v>
          </cell>
          <cell r="V35">
            <v>53</v>
          </cell>
          <cell r="W35">
            <v>11</v>
          </cell>
          <cell r="X35" t="str">
            <v/>
          </cell>
          <cell r="Y35" t="str">
            <v/>
          </cell>
          <cell r="Z35" t="str">
            <v/>
          </cell>
          <cell r="AA35" t="str">
            <v/>
          </cell>
          <cell r="AB35" t="str">
            <v/>
          </cell>
          <cell r="AC35" t="str">
            <v/>
          </cell>
          <cell r="AD35" t="str">
            <v/>
          </cell>
          <cell r="AE35" t="str">
            <v>MC9</v>
          </cell>
          <cell r="AF35">
            <v>7</v>
          </cell>
          <cell r="AG35" t="str">
            <v/>
          </cell>
          <cell r="AH35">
            <v>8</v>
          </cell>
          <cell r="AI35">
            <v>7</v>
          </cell>
          <cell r="AJ35" t="str">
            <v>A2</v>
          </cell>
          <cell r="AK35">
            <v>0</v>
          </cell>
          <cell r="AL35" t="str">
            <v/>
          </cell>
          <cell r="AM35">
            <v>305</v>
          </cell>
          <cell r="AN35">
            <v>284</v>
          </cell>
          <cell r="AO35">
            <v>263</v>
          </cell>
          <cell r="AP35">
            <v>242</v>
          </cell>
          <cell r="AQ35">
            <v>221</v>
          </cell>
          <cell r="AR35">
            <v>200</v>
          </cell>
          <cell r="AS35">
            <v>179</v>
          </cell>
          <cell r="AT35" t="str">
            <v/>
          </cell>
          <cell r="AU35" t="str">
            <v/>
          </cell>
          <cell r="AV35" t="str">
            <v/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 t="str">
            <v/>
          </cell>
          <cell r="BB35" t="str">
            <v/>
          </cell>
          <cell r="BC35" t="str">
            <v/>
          </cell>
          <cell r="BD35" t="str">
            <v/>
          </cell>
          <cell r="BE35" t="str">
            <v/>
          </cell>
          <cell r="BF35" t="str">
            <v/>
          </cell>
          <cell r="BG35" t="str">
            <v/>
          </cell>
          <cell r="BH35" t="str">
            <v/>
          </cell>
          <cell r="BI35" t="str">
            <v/>
          </cell>
          <cell r="BJ35" t="str">
            <v/>
          </cell>
          <cell r="BK35" t="str">
            <v/>
          </cell>
        </row>
        <row r="36">
          <cell r="L36" t="str">
            <v>NWC-01</v>
          </cell>
          <cell r="M36">
            <v>26</v>
          </cell>
          <cell r="N36" t="str">
            <v/>
          </cell>
          <cell r="O36">
            <v>9</v>
          </cell>
          <cell r="P36">
            <v>1015</v>
          </cell>
          <cell r="Q36">
            <v>994</v>
          </cell>
          <cell r="R36">
            <v>699</v>
          </cell>
          <cell r="S36">
            <v>678</v>
          </cell>
          <cell r="T36">
            <v>97</v>
          </cell>
          <cell r="U36">
            <v>76</v>
          </cell>
          <cell r="V36">
            <v>55</v>
          </cell>
          <cell r="W36">
            <v>34</v>
          </cell>
          <cell r="X36">
            <v>13</v>
          </cell>
          <cell r="Y36" t="str">
            <v/>
          </cell>
          <cell r="Z36" t="str">
            <v/>
          </cell>
          <cell r="AA36" t="str">
            <v/>
          </cell>
          <cell r="AB36" t="str">
            <v/>
          </cell>
          <cell r="AC36" t="str">
            <v/>
          </cell>
          <cell r="AD36" t="str">
            <v/>
          </cell>
          <cell r="AE36" t="str">
            <v>NWC-01</v>
          </cell>
          <cell r="AF36">
            <v>8</v>
          </cell>
          <cell r="AG36" t="str">
            <v/>
          </cell>
          <cell r="AH36">
            <v>9</v>
          </cell>
          <cell r="AI36">
            <v>8</v>
          </cell>
          <cell r="AJ36" t="str">
            <v>F1</v>
          </cell>
          <cell r="AK36">
            <v>0</v>
          </cell>
          <cell r="AL36" t="str">
            <v/>
          </cell>
          <cell r="AM36">
            <v>307</v>
          </cell>
          <cell r="AN36">
            <v>286</v>
          </cell>
          <cell r="AO36">
            <v>265</v>
          </cell>
          <cell r="AP36">
            <v>244</v>
          </cell>
          <cell r="AQ36">
            <v>223</v>
          </cell>
          <cell r="AR36">
            <v>181</v>
          </cell>
          <cell r="AS36">
            <v>139</v>
          </cell>
          <cell r="AT36">
            <v>118</v>
          </cell>
          <cell r="AU36" t="str">
            <v/>
          </cell>
          <cell r="AV36" t="str">
            <v/>
          </cell>
          <cell r="AW36" t="str">
            <v/>
          </cell>
          <cell r="AX36" t="str">
            <v/>
          </cell>
          <cell r="AY36" t="str">
            <v/>
          </cell>
          <cell r="AZ36" t="str">
            <v/>
          </cell>
          <cell r="BA36" t="str">
            <v/>
          </cell>
          <cell r="BB36" t="str">
            <v/>
          </cell>
          <cell r="BC36" t="str">
            <v/>
          </cell>
          <cell r="BD36" t="str">
            <v/>
          </cell>
          <cell r="BE36" t="str">
            <v/>
          </cell>
          <cell r="BF36" t="str">
            <v/>
          </cell>
          <cell r="BG36" t="str">
            <v/>
          </cell>
          <cell r="BH36" t="str">
            <v/>
          </cell>
          <cell r="BI36" t="str">
            <v/>
          </cell>
          <cell r="BJ36" t="str">
            <v/>
          </cell>
          <cell r="BK36" t="str">
            <v/>
          </cell>
        </row>
        <row r="37">
          <cell r="L37" t="str">
            <v>NWC-02</v>
          </cell>
          <cell r="M37">
            <v>26</v>
          </cell>
          <cell r="N37" t="str">
            <v/>
          </cell>
          <cell r="O37">
            <v>9</v>
          </cell>
          <cell r="P37">
            <v>1008</v>
          </cell>
          <cell r="Q37">
            <v>713</v>
          </cell>
          <cell r="R37">
            <v>692</v>
          </cell>
          <cell r="S37">
            <v>671</v>
          </cell>
          <cell r="T37">
            <v>90</v>
          </cell>
          <cell r="U37">
            <v>69</v>
          </cell>
          <cell r="V37">
            <v>48</v>
          </cell>
          <cell r="W37">
            <v>27</v>
          </cell>
          <cell r="X37">
            <v>6</v>
          </cell>
          <cell r="Y37" t="str">
            <v/>
          </cell>
          <cell r="Z37" t="str">
            <v/>
          </cell>
          <cell r="AA37" t="str">
            <v/>
          </cell>
          <cell r="AB37" t="str">
            <v/>
          </cell>
          <cell r="AC37" t="str">
            <v/>
          </cell>
          <cell r="AD37" t="str">
            <v/>
          </cell>
          <cell r="AE37" t="str">
            <v>NWC-02</v>
          </cell>
          <cell r="AF37">
            <v>9</v>
          </cell>
          <cell r="AG37" t="str">
            <v/>
          </cell>
          <cell r="AH37">
            <v>10</v>
          </cell>
          <cell r="AI37">
            <v>9</v>
          </cell>
          <cell r="AJ37" t="str">
            <v>F2</v>
          </cell>
          <cell r="AK37">
            <v>0</v>
          </cell>
          <cell r="AL37" t="str">
            <v/>
          </cell>
          <cell r="AM37">
            <v>300</v>
          </cell>
          <cell r="AN37">
            <v>279</v>
          </cell>
          <cell r="AO37">
            <v>258</v>
          </cell>
          <cell r="AP37">
            <v>237</v>
          </cell>
          <cell r="AQ37">
            <v>216</v>
          </cell>
          <cell r="AR37">
            <v>195</v>
          </cell>
          <cell r="AS37">
            <v>174</v>
          </cell>
          <cell r="AT37">
            <v>132</v>
          </cell>
          <cell r="AU37">
            <v>111</v>
          </cell>
          <cell r="AV37" t="str">
            <v/>
          </cell>
          <cell r="AW37" t="str">
            <v/>
          </cell>
          <cell r="AX37" t="str">
            <v/>
          </cell>
          <cell r="AY37" t="str">
            <v/>
          </cell>
          <cell r="AZ37" t="str">
            <v/>
          </cell>
          <cell r="BA37" t="str">
            <v/>
          </cell>
          <cell r="BB37" t="str">
            <v/>
          </cell>
          <cell r="BC37" t="str">
            <v/>
          </cell>
          <cell r="BD37" t="str">
            <v/>
          </cell>
          <cell r="BE37" t="str">
            <v/>
          </cell>
          <cell r="BF37" t="str">
            <v/>
          </cell>
          <cell r="BG37" t="str">
            <v/>
          </cell>
          <cell r="BH37" t="str">
            <v/>
          </cell>
          <cell r="BI37" t="str">
            <v/>
          </cell>
          <cell r="BJ37" t="str">
            <v/>
          </cell>
          <cell r="BK37" t="str">
            <v/>
          </cell>
        </row>
        <row r="38">
          <cell r="L38" t="str">
            <v>NWC-03</v>
          </cell>
          <cell r="M38">
            <v>23</v>
          </cell>
          <cell r="N38" t="str">
            <v/>
          </cell>
          <cell r="O38">
            <v>8</v>
          </cell>
          <cell r="P38">
            <v>1022</v>
          </cell>
          <cell r="Q38">
            <v>1001</v>
          </cell>
          <cell r="R38">
            <v>706</v>
          </cell>
          <cell r="S38">
            <v>104</v>
          </cell>
          <cell r="T38">
            <v>83</v>
          </cell>
          <cell r="U38">
            <v>62</v>
          </cell>
          <cell r="V38">
            <v>41</v>
          </cell>
          <cell r="W38">
            <v>20</v>
          </cell>
          <cell r="X38" t="str">
            <v/>
          </cell>
          <cell r="Y38" t="str">
            <v/>
          </cell>
          <cell r="Z38" t="str">
            <v/>
          </cell>
          <cell r="AA38" t="str">
            <v/>
          </cell>
          <cell r="AB38" t="str">
            <v/>
          </cell>
          <cell r="AC38" t="str">
            <v/>
          </cell>
          <cell r="AD38" t="str">
            <v/>
          </cell>
          <cell r="AE38" t="str">
            <v>NWC-03</v>
          </cell>
          <cell r="AF38">
            <v>8</v>
          </cell>
          <cell r="AG38" t="str">
            <v/>
          </cell>
          <cell r="AH38">
            <v>9</v>
          </cell>
          <cell r="AI38">
            <v>8</v>
          </cell>
          <cell r="AJ38" t="str">
            <v>F3</v>
          </cell>
          <cell r="AK38">
            <v>0</v>
          </cell>
          <cell r="AL38" t="str">
            <v/>
          </cell>
          <cell r="AM38">
            <v>293</v>
          </cell>
          <cell r="AN38">
            <v>272</v>
          </cell>
          <cell r="AO38">
            <v>251</v>
          </cell>
          <cell r="AP38">
            <v>230</v>
          </cell>
          <cell r="AQ38">
            <v>209</v>
          </cell>
          <cell r="AR38">
            <v>167</v>
          </cell>
          <cell r="AS38">
            <v>125</v>
          </cell>
          <cell r="AT38">
            <v>104</v>
          </cell>
          <cell r="AU38" t="str">
            <v/>
          </cell>
          <cell r="AV38" t="str">
            <v/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 t="str">
            <v/>
          </cell>
          <cell r="BB38" t="str">
            <v/>
          </cell>
          <cell r="BC38" t="str">
            <v/>
          </cell>
          <cell r="BD38" t="str">
            <v/>
          </cell>
          <cell r="BE38" t="str">
            <v/>
          </cell>
          <cell r="BF38" t="str">
            <v/>
          </cell>
          <cell r="BG38" t="str">
            <v/>
          </cell>
          <cell r="BH38" t="str">
            <v/>
          </cell>
          <cell r="BI38" t="str">
            <v/>
          </cell>
          <cell r="BJ38" t="str">
            <v/>
          </cell>
          <cell r="BK38" t="str">
            <v/>
          </cell>
        </row>
        <row r="39">
          <cell r="L39" t="str">
            <v>OBR-01</v>
          </cell>
          <cell r="M39">
            <v>14</v>
          </cell>
          <cell r="N39" t="str">
            <v/>
          </cell>
          <cell r="O39">
            <v>5</v>
          </cell>
          <cell r="P39">
            <v>1017</v>
          </cell>
          <cell r="Q39">
            <v>996</v>
          </cell>
          <cell r="R39">
            <v>701</v>
          </cell>
          <cell r="S39">
            <v>680</v>
          </cell>
          <cell r="T39">
            <v>15</v>
          </cell>
          <cell r="U39" t="str">
            <v/>
          </cell>
          <cell r="V39" t="str">
            <v/>
          </cell>
          <cell r="W39" t="str">
            <v/>
          </cell>
          <cell r="X39" t="str">
            <v/>
          </cell>
          <cell r="Y39" t="str">
            <v/>
          </cell>
          <cell r="Z39" t="str">
            <v/>
          </cell>
          <cell r="AA39" t="str">
            <v/>
          </cell>
          <cell r="AB39" t="str">
            <v/>
          </cell>
          <cell r="AC39" t="str">
            <v/>
          </cell>
          <cell r="AD39" t="str">
            <v/>
          </cell>
          <cell r="AE39" t="str">
            <v>OBR-01</v>
          </cell>
          <cell r="AF39">
            <v>8</v>
          </cell>
          <cell r="AG39" t="str">
            <v/>
          </cell>
          <cell r="AH39">
            <v>9</v>
          </cell>
          <cell r="AI39">
            <v>8</v>
          </cell>
          <cell r="AJ39" t="str">
            <v>D1</v>
          </cell>
          <cell r="AK39">
            <v>0</v>
          </cell>
          <cell r="AL39" t="str">
            <v/>
          </cell>
          <cell r="AM39">
            <v>309</v>
          </cell>
          <cell r="AN39">
            <v>288</v>
          </cell>
          <cell r="AO39">
            <v>267</v>
          </cell>
          <cell r="AP39">
            <v>246</v>
          </cell>
          <cell r="AQ39">
            <v>225</v>
          </cell>
          <cell r="AR39">
            <v>204</v>
          </cell>
          <cell r="AS39">
            <v>183</v>
          </cell>
          <cell r="AT39">
            <v>162</v>
          </cell>
          <cell r="AU39" t="str">
            <v/>
          </cell>
          <cell r="AV39" t="str">
            <v/>
          </cell>
          <cell r="AW39" t="str">
            <v/>
          </cell>
          <cell r="AX39" t="str">
            <v/>
          </cell>
          <cell r="AY39" t="str">
            <v/>
          </cell>
          <cell r="AZ39" t="str">
            <v/>
          </cell>
          <cell r="BA39" t="str">
            <v/>
          </cell>
          <cell r="BB39" t="str">
            <v/>
          </cell>
          <cell r="BC39" t="str">
            <v/>
          </cell>
          <cell r="BD39" t="str">
            <v/>
          </cell>
          <cell r="BE39" t="str">
            <v/>
          </cell>
          <cell r="BF39" t="str">
            <v/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</row>
        <row r="40">
          <cell r="L40" t="str">
            <v>OBR-02</v>
          </cell>
          <cell r="M40">
            <v>11</v>
          </cell>
          <cell r="N40" t="str">
            <v/>
          </cell>
          <cell r="O40">
            <v>4</v>
          </cell>
          <cell r="P40">
            <v>694</v>
          </cell>
          <cell r="Q40">
            <v>673</v>
          </cell>
          <cell r="R40">
            <v>134</v>
          </cell>
          <cell r="S40">
            <v>8</v>
          </cell>
          <cell r="T40" t="str">
            <v/>
          </cell>
          <cell r="U40" t="str">
            <v/>
          </cell>
          <cell r="V40" t="str">
            <v/>
          </cell>
          <cell r="W40" t="str">
            <v/>
          </cell>
          <cell r="X40" t="str">
            <v/>
          </cell>
          <cell r="Y40" t="str">
            <v/>
          </cell>
          <cell r="Z40" t="str">
            <v/>
          </cell>
          <cell r="AA40" t="str">
            <v/>
          </cell>
          <cell r="AB40" t="str">
            <v/>
          </cell>
          <cell r="AC40" t="str">
            <v/>
          </cell>
          <cell r="AD40" t="str">
            <v/>
          </cell>
          <cell r="AE40" t="str">
            <v>OBR-02</v>
          </cell>
          <cell r="AF40">
            <v>8</v>
          </cell>
          <cell r="AG40" t="str">
            <v/>
          </cell>
          <cell r="AH40">
            <v>9</v>
          </cell>
          <cell r="AI40">
            <v>8</v>
          </cell>
          <cell r="AJ40" t="str">
            <v>D2</v>
          </cell>
          <cell r="AK40">
            <v>0</v>
          </cell>
          <cell r="AL40" t="str">
            <v/>
          </cell>
          <cell r="AM40">
            <v>302</v>
          </cell>
          <cell r="AN40">
            <v>281</v>
          </cell>
          <cell r="AO40">
            <v>260</v>
          </cell>
          <cell r="AP40">
            <v>239</v>
          </cell>
          <cell r="AQ40">
            <v>218</v>
          </cell>
          <cell r="AR40">
            <v>197</v>
          </cell>
          <cell r="AS40">
            <v>176</v>
          </cell>
          <cell r="AT40">
            <v>155</v>
          </cell>
          <cell r="AU40" t="str">
            <v/>
          </cell>
          <cell r="AV40" t="str">
            <v/>
          </cell>
          <cell r="AW40" t="str">
            <v/>
          </cell>
          <cell r="AX40" t="str">
            <v/>
          </cell>
          <cell r="AY40" t="str">
            <v/>
          </cell>
          <cell r="AZ40" t="str">
            <v/>
          </cell>
          <cell r="BA40" t="str">
            <v/>
          </cell>
          <cell r="BB40" t="str">
            <v/>
          </cell>
          <cell r="BC40" t="str">
            <v/>
          </cell>
          <cell r="BD40" t="str">
            <v/>
          </cell>
          <cell r="BE40" t="str">
            <v/>
          </cell>
          <cell r="BF40" t="str">
            <v/>
          </cell>
          <cell r="BG40" t="str">
            <v/>
          </cell>
          <cell r="BH40" t="str">
            <v/>
          </cell>
          <cell r="BI40" t="str">
            <v/>
          </cell>
          <cell r="BJ40" t="str">
            <v/>
          </cell>
          <cell r="BK40" t="str">
            <v/>
          </cell>
        </row>
        <row r="41">
          <cell r="L41" t="str">
            <v>OBR-03</v>
          </cell>
          <cell r="M41">
            <v>11</v>
          </cell>
          <cell r="N41" t="str">
            <v/>
          </cell>
          <cell r="O41">
            <v>4</v>
          </cell>
          <cell r="P41">
            <v>127</v>
          </cell>
          <cell r="Q41">
            <v>64</v>
          </cell>
          <cell r="R41">
            <v>22</v>
          </cell>
          <cell r="S41">
            <v>1</v>
          </cell>
          <cell r="T41" t="str">
            <v/>
          </cell>
          <cell r="U41" t="str">
            <v/>
          </cell>
          <cell r="V41" t="str">
            <v/>
          </cell>
          <cell r="W41" t="str">
            <v/>
          </cell>
          <cell r="X41" t="str">
            <v/>
          </cell>
          <cell r="Y41" t="str">
            <v/>
          </cell>
          <cell r="Z41" t="str">
            <v/>
          </cell>
          <cell r="AA41" t="str">
            <v/>
          </cell>
          <cell r="AB41" t="str">
            <v/>
          </cell>
          <cell r="AC41" t="str">
            <v/>
          </cell>
          <cell r="AD41" t="str">
            <v/>
          </cell>
          <cell r="AE41" t="str">
            <v>OBR-03</v>
          </cell>
          <cell r="AF41">
            <v>8</v>
          </cell>
          <cell r="AG41" t="str">
            <v/>
          </cell>
          <cell r="AH41">
            <v>9</v>
          </cell>
          <cell r="AI41">
            <v>8</v>
          </cell>
          <cell r="AJ41" t="str">
            <v>D3</v>
          </cell>
          <cell r="AK41">
            <v>0</v>
          </cell>
          <cell r="AL41" t="str">
            <v/>
          </cell>
          <cell r="AM41">
            <v>295</v>
          </cell>
          <cell r="AN41">
            <v>274</v>
          </cell>
          <cell r="AO41">
            <v>253</v>
          </cell>
          <cell r="AP41">
            <v>232</v>
          </cell>
          <cell r="AQ41">
            <v>211</v>
          </cell>
          <cell r="AR41">
            <v>190</v>
          </cell>
          <cell r="AS41">
            <v>169</v>
          </cell>
          <cell r="AT41">
            <v>148</v>
          </cell>
          <cell r="AU41" t="str">
            <v/>
          </cell>
          <cell r="AV41" t="str">
            <v/>
          </cell>
          <cell r="AW41" t="str">
            <v/>
          </cell>
          <cell r="AX41" t="str">
            <v/>
          </cell>
          <cell r="AY41" t="str">
            <v/>
          </cell>
          <cell r="AZ41" t="str">
            <v/>
          </cell>
          <cell r="BA41" t="str">
            <v/>
          </cell>
          <cell r="BB41" t="str">
            <v/>
          </cell>
          <cell r="BC41" t="str">
            <v/>
          </cell>
          <cell r="BD41" t="str">
            <v/>
          </cell>
          <cell r="BE41" t="str">
            <v/>
          </cell>
          <cell r="BF41" t="str">
            <v/>
          </cell>
          <cell r="BG41" t="str">
            <v/>
          </cell>
          <cell r="BH41" t="str">
            <v/>
          </cell>
          <cell r="BI41" t="str">
            <v/>
          </cell>
          <cell r="BJ41" t="str">
            <v/>
          </cell>
          <cell r="BK41" t="str">
            <v/>
          </cell>
        </row>
        <row r="42">
          <cell r="L42" t="str">
            <v>OFU-01</v>
          </cell>
          <cell r="M42">
            <v>35</v>
          </cell>
          <cell r="N42" t="str">
            <v/>
          </cell>
          <cell r="O42">
            <v>12</v>
          </cell>
          <cell r="P42">
            <v>1020</v>
          </cell>
          <cell r="Q42">
            <v>999</v>
          </cell>
          <cell r="R42">
            <v>704</v>
          </cell>
          <cell r="S42">
            <v>683</v>
          </cell>
          <cell r="T42">
            <v>165</v>
          </cell>
          <cell r="U42">
            <v>144</v>
          </cell>
          <cell r="V42">
            <v>123</v>
          </cell>
          <cell r="W42">
            <v>102</v>
          </cell>
          <cell r="X42">
            <v>81</v>
          </cell>
          <cell r="Y42">
            <v>60</v>
          </cell>
          <cell r="Z42">
            <v>39</v>
          </cell>
          <cell r="AA42">
            <v>18</v>
          </cell>
          <cell r="AB42" t="str">
            <v/>
          </cell>
          <cell r="AC42" t="str">
            <v/>
          </cell>
          <cell r="AD42" t="str">
            <v/>
          </cell>
          <cell r="AE42" t="str">
            <v>OFU-01</v>
          </cell>
          <cell r="AF42">
            <v>7</v>
          </cell>
          <cell r="AG42" t="str">
            <v/>
          </cell>
          <cell r="AH42">
            <v>8</v>
          </cell>
          <cell r="AI42">
            <v>7</v>
          </cell>
          <cell r="AJ42" t="str">
            <v>A1</v>
          </cell>
          <cell r="AK42">
            <v>0</v>
          </cell>
          <cell r="AL42" t="str">
            <v/>
          </cell>
          <cell r="AM42">
            <v>312</v>
          </cell>
          <cell r="AN42">
            <v>291</v>
          </cell>
          <cell r="AO42">
            <v>270</v>
          </cell>
          <cell r="AP42">
            <v>249</v>
          </cell>
          <cell r="AQ42">
            <v>228</v>
          </cell>
          <cell r="AR42">
            <v>207</v>
          </cell>
          <cell r="AS42">
            <v>186</v>
          </cell>
          <cell r="AT42" t="str">
            <v/>
          </cell>
          <cell r="AU42" t="str">
            <v/>
          </cell>
          <cell r="AV42" t="str">
            <v/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 t="str">
            <v/>
          </cell>
          <cell r="BB42" t="str">
            <v/>
          </cell>
          <cell r="BC42" t="str">
            <v/>
          </cell>
          <cell r="BD42" t="str">
            <v/>
          </cell>
          <cell r="BE42" t="str">
            <v/>
          </cell>
          <cell r="BF42" t="str">
            <v/>
          </cell>
          <cell r="BG42" t="str">
            <v/>
          </cell>
          <cell r="BH42" t="str">
            <v/>
          </cell>
          <cell r="BI42" t="str">
            <v/>
          </cell>
          <cell r="BJ42" t="str">
            <v/>
          </cell>
          <cell r="BK42" t="str">
            <v/>
          </cell>
        </row>
        <row r="43">
          <cell r="L43" t="str">
            <v>OFU-02</v>
          </cell>
          <cell r="M43">
            <v>35</v>
          </cell>
          <cell r="N43" t="str">
            <v/>
          </cell>
          <cell r="O43">
            <v>12</v>
          </cell>
          <cell r="P43">
            <v>1013</v>
          </cell>
          <cell r="Q43">
            <v>992</v>
          </cell>
          <cell r="R43">
            <v>697</v>
          </cell>
          <cell r="S43">
            <v>676</v>
          </cell>
          <cell r="T43">
            <v>158</v>
          </cell>
          <cell r="U43">
            <v>137</v>
          </cell>
          <cell r="V43">
            <v>116</v>
          </cell>
          <cell r="W43">
            <v>95</v>
          </cell>
          <cell r="X43">
            <v>74</v>
          </cell>
          <cell r="Y43">
            <v>53</v>
          </cell>
          <cell r="Z43">
            <v>32</v>
          </cell>
          <cell r="AA43">
            <v>11</v>
          </cell>
          <cell r="AB43" t="str">
            <v/>
          </cell>
          <cell r="AC43" t="str">
            <v/>
          </cell>
          <cell r="AD43" t="str">
            <v/>
          </cell>
          <cell r="AE43" t="str">
            <v>OFU-02</v>
          </cell>
          <cell r="AF43">
            <v>7</v>
          </cell>
          <cell r="AG43" t="str">
            <v/>
          </cell>
          <cell r="AH43">
            <v>8</v>
          </cell>
          <cell r="AI43">
            <v>7</v>
          </cell>
          <cell r="AJ43" t="str">
            <v>A2</v>
          </cell>
          <cell r="AK43">
            <v>0</v>
          </cell>
          <cell r="AL43" t="str">
            <v/>
          </cell>
          <cell r="AM43">
            <v>305</v>
          </cell>
          <cell r="AN43">
            <v>284</v>
          </cell>
          <cell r="AO43">
            <v>263</v>
          </cell>
          <cell r="AP43">
            <v>242</v>
          </cell>
          <cell r="AQ43">
            <v>221</v>
          </cell>
          <cell r="AR43">
            <v>200</v>
          </cell>
          <cell r="AS43">
            <v>179</v>
          </cell>
          <cell r="AT43" t="str">
            <v/>
          </cell>
          <cell r="AU43" t="str">
            <v/>
          </cell>
          <cell r="AV43" t="str">
            <v/>
          </cell>
          <cell r="AW43" t="str">
            <v/>
          </cell>
          <cell r="AX43" t="str">
            <v/>
          </cell>
          <cell r="AY43" t="str">
            <v/>
          </cell>
          <cell r="AZ43" t="str">
            <v/>
          </cell>
          <cell r="BA43" t="str">
            <v/>
          </cell>
          <cell r="BB43" t="str">
            <v/>
          </cell>
          <cell r="BC43" t="str">
            <v/>
          </cell>
          <cell r="BD43" t="str">
            <v/>
          </cell>
          <cell r="BE43" t="str">
            <v/>
          </cell>
          <cell r="BF43" t="str">
            <v/>
          </cell>
          <cell r="BG43" t="str">
            <v/>
          </cell>
          <cell r="BH43" t="str">
            <v/>
          </cell>
          <cell r="BI43" t="str">
            <v/>
          </cell>
          <cell r="BJ43" t="str">
            <v/>
          </cell>
          <cell r="BK43" t="str">
            <v/>
          </cell>
        </row>
        <row r="44">
          <cell r="L44" t="str">
            <v>OFU-03</v>
          </cell>
          <cell r="M44">
            <v>35</v>
          </cell>
          <cell r="N44" t="str">
            <v/>
          </cell>
          <cell r="O44">
            <v>12</v>
          </cell>
          <cell r="P44">
            <v>1006</v>
          </cell>
          <cell r="Q44">
            <v>711</v>
          </cell>
          <cell r="R44">
            <v>690</v>
          </cell>
          <cell r="S44">
            <v>669</v>
          </cell>
          <cell r="T44">
            <v>151</v>
          </cell>
          <cell r="U44">
            <v>130</v>
          </cell>
          <cell r="V44">
            <v>109</v>
          </cell>
          <cell r="W44">
            <v>88</v>
          </cell>
          <cell r="X44">
            <v>67</v>
          </cell>
          <cell r="Y44">
            <v>46</v>
          </cell>
          <cell r="Z44">
            <v>25</v>
          </cell>
          <cell r="AA44">
            <v>4</v>
          </cell>
          <cell r="AB44" t="str">
            <v/>
          </cell>
          <cell r="AC44" t="str">
            <v/>
          </cell>
          <cell r="AD44" t="str">
            <v/>
          </cell>
          <cell r="AE44" t="str">
            <v>OFU-03</v>
          </cell>
          <cell r="AF44">
            <v>7</v>
          </cell>
          <cell r="AG44" t="str">
            <v/>
          </cell>
          <cell r="AH44">
            <v>8</v>
          </cell>
          <cell r="AI44">
            <v>7</v>
          </cell>
          <cell r="AJ44" t="str">
            <v>A3</v>
          </cell>
          <cell r="AK44">
            <v>0</v>
          </cell>
          <cell r="AL44" t="str">
            <v/>
          </cell>
          <cell r="AM44">
            <v>298</v>
          </cell>
          <cell r="AN44">
            <v>277</v>
          </cell>
          <cell r="AO44">
            <v>256</v>
          </cell>
          <cell r="AP44">
            <v>235</v>
          </cell>
          <cell r="AQ44">
            <v>214</v>
          </cell>
          <cell r="AR44">
            <v>193</v>
          </cell>
          <cell r="AS44">
            <v>172</v>
          </cell>
          <cell r="AT44" t="str">
            <v/>
          </cell>
          <cell r="AU44" t="str">
            <v/>
          </cell>
          <cell r="AV44" t="str">
            <v/>
          </cell>
          <cell r="AW44" t="str">
            <v/>
          </cell>
          <cell r="AX44" t="str">
            <v/>
          </cell>
          <cell r="AY44" t="str">
            <v/>
          </cell>
          <cell r="AZ44" t="str">
            <v/>
          </cell>
          <cell r="BA44" t="str">
            <v/>
          </cell>
          <cell r="BB44" t="str">
            <v/>
          </cell>
          <cell r="BC44" t="str">
            <v/>
          </cell>
          <cell r="BD44" t="str">
            <v/>
          </cell>
          <cell r="BE44" t="str">
            <v/>
          </cell>
          <cell r="BF44" t="str">
            <v/>
          </cell>
          <cell r="BG44" t="str">
            <v/>
          </cell>
          <cell r="BH44" t="str">
            <v/>
          </cell>
          <cell r="BI44" t="str">
            <v/>
          </cell>
          <cell r="BJ44" t="str">
            <v/>
          </cell>
          <cell r="BK44" t="str">
            <v/>
          </cell>
        </row>
        <row r="45">
          <cell r="L45" t="str">
            <v>PET-01</v>
          </cell>
          <cell r="M45">
            <v>20</v>
          </cell>
          <cell r="N45" t="str">
            <v/>
          </cell>
          <cell r="O45">
            <v>7</v>
          </cell>
          <cell r="P45">
            <v>1016</v>
          </cell>
          <cell r="Q45">
            <v>995</v>
          </cell>
          <cell r="R45">
            <v>700</v>
          </cell>
          <cell r="S45">
            <v>679</v>
          </cell>
          <cell r="T45">
            <v>140</v>
          </cell>
          <cell r="U45">
            <v>35</v>
          </cell>
          <cell r="V45">
            <v>14</v>
          </cell>
          <cell r="W45" t="str">
            <v/>
          </cell>
          <cell r="X45" t="str">
            <v/>
          </cell>
          <cell r="Y45" t="str">
            <v/>
          </cell>
          <cell r="Z45" t="str">
            <v/>
          </cell>
          <cell r="AA45" t="str">
            <v/>
          </cell>
          <cell r="AB45" t="str">
            <v/>
          </cell>
          <cell r="AC45" t="str">
            <v/>
          </cell>
          <cell r="AD45" t="str">
            <v/>
          </cell>
          <cell r="AE45" t="str">
            <v>PET-01</v>
          </cell>
          <cell r="AF45">
            <v>6</v>
          </cell>
          <cell r="AG45" t="str">
            <v/>
          </cell>
          <cell r="AH45">
            <v>7</v>
          </cell>
          <cell r="AI45">
            <v>6</v>
          </cell>
          <cell r="AJ45" t="str">
            <v>E1</v>
          </cell>
          <cell r="AK45">
            <v>0</v>
          </cell>
          <cell r="AL45" t="str">
            <v/>
          </cell>
          <cell r="AM45">
            <v>308</v>
          </cell>
          <cell r="AN45">
            <v>287</v>
          </cell>
          <cell r="AO45">
            <v>266</v>
          </cell>
          <cell r="AP45">
            <v>245</v>
          </cell>
          <cell r="AQ45">
            <v>224</v>
          </cell>
          <cell r="AR45">
            <v>182</v>
          </cell>
          <cell r="AS45" t="str">
            <v/>
          </cell>
          <cell r="AT45" t="str">
            <v/>
          </cell>
          <cell r="AU45" t="str">
            <v/>
          </cell>
          <cell r="AV45" t="str">
            <v/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  <cell r="BA45" t="str">
            <v/>
          </cell>
          <cell r="BB45" t="str">
            <v/>
          </cell>
          <cell r="BC45" t="str">
            <v/>
          </cell>
          <cell r="BD45" t="str">
            <v/>
          </cell>
          <cell r="BE45" t="str">
            <v/>
          </cell>
          <cell r="BF45" t="str">
            <v/>
          </cell>
          <cell r="BG45" t="str">
            <v/>
          </cell>
          <cell r="BH45" t="str">
            <v/>
          </cell>
          <cell r="BI45" t="str">
            <v/>
          </cell>
          <cell r="BJ45" t="str">
            <v/>
          </cell>
          <cell r="BK45" t="str">
            <v/>
          </cell>
        </row>
        <row r="46">
          <cell r="L46" t="str">
            <v>PET-02</v>
          </cell>
          <cell r="M46">
            <v>14</v>
          </cell>
          <cell r="N46" t="str">
            <v/>
          </cell>
          <cell r="O46">
            <v>5</v>
          </cell>
          <cell r="P46">
            <v>1009</v>
          </cell>
          <cell r="Q46">
            <v>714</v>
          </cell>
          <cell r="R46">
            <v>693</v>
          </cell>
          <cell r="S46">
            <v>672</v>
          </cell>
          <cell r="T46">
            <v>7</v>
          </cell>
          <cell r="U46" t="str">
            <v/>
          </cell>
          <cell r="V46" t="str">
            <v/>
          </cell>
          <cell r="W46" t="str">
            <v/>
          </cell>
          <cell r="X46" t="str">
            <v/>
          </cell>
          <cell r="Y46" t="str">
            <v/>
          </cell>
          <cell r="Z46" t="str">
            <v/>
          </cell>
          <cell r="AA46" t="str">
            <v/>
          </cell>
          <cell r="AB46" t="str">
            <v/>
          </cell>
          <cell r="AC46" t="str">
            <v/>
          </cell>
          <cell r="AD46" t="str">
            <v/>
          </cell>
          <cell r="AE46" t="str">
            <v>PET-02</v>
          </cell>
          <cell r="AF46">
            <v>7</v>
          </cell>
          <cell r="AG46" t="str">
            <v/>
          </cell>
          <cell r="AH46">
            <v>8</v>
          </cell>
          <cell r="AI46">
            <v>7</v>
          </cell>
          <cell r="AJ46" t="str">
            <v>E2</v>
          </cell>
          <cell r="AK46">
            <v>0</v>
          </cell>
          <cell r="AL46" t="str">
            <v/>
          </cell>
          <cell r="AM46">
            <v>301</v>
          </cell>
          <cell r="AN46">
            <v>280</v>
          </cell>
          <cell r="AO46">
            <v>259</v>
          </cell>
          <cell r="AP46">
            <v>238</v>
          </cell>
          <cell r="AQ46">
            <v>217</v>
          </cell>
          <cell r="AR46">
            <v>175</v>
          </cell>
          <cell r="AS46">
            <v>133</v>
          </cell>
          <cell r="AT46" t="str">
            <v/>
          </cell>
          <cell r="AU46" t="str">
            <v/>
          </cell>
          <cell r="AV46" t="str">
            <v/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 t="str">
            <v/>
          </cell>
          <cell r="BB46" t="str">
            <v/>
          </cell>
          <cell r="BC46" t="str">
            <v/>
          </cell>
          <cell r="BD46" t="str">
            <v/>
          </cell>
          <cell r="BE46" t="str">
            <v/>
          </cell>
          <cell r="BF46" t="str">
            <v/>
          </cell>
          <cell r="BG46" t="str">
            <v/>
          </cell>
          <cell r="BH46" t="str">
            <v/>
          </cell>
          <cell r="BI46" t="str">
            <v/>
          </cell>
          <cell r="BJ46" t="str">
            <v/>
          </cell>
          <cell r="BK46" t="str">
            <v/>
          </cell>
        </row>
        <row r="47">
          <cell r="L47" t="str">
            <v>PET-03</v>
          </cell>
          <cell r="M47">
            <v>11</v>
          </cell>
          <cell r="N47" t="str">
            <v/>
          </cell>
          <cell r="O47">
            <v>4</v>
          </cell>
          <cell r="P47">
            <v>1023</v>
          </cell>
          <cell r="Q47">
            <v>1002</v>
          </cell>
          <cell r="R47">
            <v>707</v>
          </cell>
          <cell r="S47">
            <v>686</v>
          </cell>
          <cell r="T47" t="str">
            <v/>
          </cell>
          <cell r="U47" t="str">
            <v/>
          </cell>
          <cell r="V47" t="str">
            <v/>
          </cell>
          <cell r="W47" t="str">
            <v/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 t="str">
            <v/>
          </cell>
          <cell r="AC47" t="str">
            <v/>
          </cell>
          <cell r="AD47" t="str">
            <v/>
          </cell>
          <cell r="AE47" t="str">
            <v>PET-03</v>
          </cell>
          <cell r="AF47">
            <v>9</v>
          </cell>
          <cell r="AG47" t="str">
            <v/>
          </cell>
          <cell r="AH47">
            <v>10</v>
          </cell>
          <cell r="AI47">
            <v>9</v>
          </cell>
          <cell r="AJ47" t="str">
            <v>E3</v>
          </cell>
          <cell r="AK47">
            <v>0</v>
          </cell>
          <cell r="AL47" t="str">
            <v/>
          </cell>
          <cell r="AM47">
            <v>294</v>
          </cell>
          <cell r="AN47">
            <v>273</v>
          </cell>
          <cell r="AO47">
            <v>252</v>
          </cell>
          <cell r="AP47">
            <v>231</v>
          </cell>
          <cell r="AQ47">
            <v>210</v>
          </cell>
          <cell r="AR47">
            <v>189</v>
          </cell>
          <cell r="AS47">
            <v>168</v>
          </cell>
          <cell r="AT47">
            <v>147</v>
          </cell>
          <cell r="AU47">
            <v>126</v>
          </cell>
          <cell r="AV47" t="str">
            <v/>
          </cell>
          <cell r="AW47" t="str">
            <v/>
          </cell>
          <cell r="AX47" t="str">
            <v/>
          </cell>
          <cell r="AY47" t="str">
            <v/>
          </cell>
          <cell r="AZ47" t="str">
            <v/>
          </cell>
          <cell r="BA47" t="str">
            <v/>
          </cell>
          <cell r="BB47" t="str">
            <v/>
          </cell>
          <cell r="BC47" t="str">
            <v/>
          </cell>
          <cell r="BD47" t="str">
            <v/>
          </cell>
          <cell r="BE47" t="str">
            <v/>
          </cell>
          <cell r="BF47" t="str">
            <v/>
          </cell>
          <cell r="BG47" t="str">
            <v/>
          </cell>
          <cell r="BH47" t="str">
            <v/>
          </cell>
          <cell r="BI47" t="str">
            <v/>
          </cell>
          <cell r="BJ47" t="str">
            <v/>
          </cell>
          <cell r="BK47" t="str">
            <v/>
          </cell>
        </row>
        <row r="48">
          <cell r="L48" t="str">
            <v>PIO-01</v>
          </cell>
          <cell r="M48">
            <v>17</v>
          </cell>
          <cell r="N48" t="str">
            <v/>
          </cell>
          <cell r="O48">
            <v>6</v>
          </cell>
          <cell r="P48">
            <v>1019</v>
          </cell>
          <cell r="Q48">
            <v>998</v>
          </cell>
          <cell r="R48">
            <v>703</v>
          </cell>
          <cell r="S48">
            <v>682</v>
          </cell>
          <cell r="T48">
            <v>80</v>
          </cell>
          <cell r="U48">
            <v>17</v>
          </cell>
          <cell r="V48" t="str">
            <v/>
          </cell>
          <cell r="W48" t="str">
            <v/>
          </cell>
          <cell r="X48" t="str">
            <v/>
          </cell>
          <cell r="Y48" t="str">
            <v/>
          </cell>
          <cell r="Z48" t="str">
            <v/>
          </cell>
          <cell r="AA48" t="str">
            <v/>
          </cell>
          <cell r="AB48" t="str">
            <v/>
          </cell>
          <cell r="AC48" t="str">
            <v/>
          </cell>
          <cell r="AD48" t="str">
            <v/>
          </cell>
          <cell r="AE48" t="str">
            <v>PIO-01</v>
          </cell>
          <cell r="AF48">
            <v>8</v>
          </cell>
          <cell r="AG48" t="str">
            <v/>
          </cell>
          <cell r="AH48">
            <v>9</v>
          </cell>
          <cell r="AI48">
            <v>8</v>
          </cell>
          <cell r="AJ48" t="str">
            <v>B1</v>
          </cell>
          <cell r="AK48">
            <v>0</v>
          </cell>
          <cell r="AL48" t="str">
            <v/>
          </cell>
          <cell r="AM48">
            <v>311</v>
          </cell>
          <cell r="AN48">
            <v>290</v>
          </cell>
          <cell r="AO48">
            <v>269</v>
          </cell>
          <cell r="AP48">
            <v>248</v>
          </cell>
          <cell r="AQ48">
            <v>227</v>
          </cell>
          <cell r="AR48">
            <v>206</v>
          </cell>
          <cell r="AS48">
            <v>185</v>
          </cell>
          <cell r="AT48">
            <v>164</v>
          </cell>
          <cell r="AU48" t="str">
            <v/>
          </cell>
          <cell r="AV48" t="str">
            <v/>
          </cell>
          <cell r="AW48" t="str">
            <v/>
          </cell>
          <cell r="AX48" t="str">
            <v/>
          </cell>
          <cell r="AY48" t="str">
            <v/>
          </cell>
          <cell r="AZ48" t="str">
            <v/>
          </cell>
          <cell r="BA48" t="str">
            <v/>
          </cell>
          <cell r="BB48" t="str">
            <v/>
          </cell>
          <cell r="BC48" t="str">
            <v/>
          </cell>
          <cell r="BD48" t="str">
            <v/>
          </cell>
          <cell r="BE48" t="str">
            <v/>
          </cell>
          <cell r="BF48" t="str">
            <v/>
          </cell>
          <cell r="BG48" t="str">
            <v/>
          </cell>
          <cell r="BH48" t="str">
            <v/>
          </cell>
          <cell r="BI48" t="str">
            <v/>
          </cell>
          <cell r="BJ48" t="str">
            <v/>
          </cell>
          <cell r="BK48" t="str">
            <v/>
          </cell>
        </row>
        <row r="49">
          <cell r="L49" t="str">
            <v>PIO-02</v>
          </cell>
          <cell r="M49">
            <v>17</v>
          </cell>
          <cell r="N49" t="str">
            <v/>
          </cell>
          <cell r="O49">
            <v>6</v>
          </cell>
          <cell r="P49">
            <v>1012</v>
          </cell>
          <cell r="Q49">
            <v>991</v>
          </cell>
          <cell r="R49">
            <v>696</v>
          </cell>
          <cell r="S49">
            <v>675</v>
          </cell>
          <cell r="T49">
            <v>73</v>
          </cell>
          <cell r="U49">
            <v>10</v>
          </cell>
          <cell r="V49" t="str">
            <v/>
          </cell>
          <cell r="W49" t="str">
            <v/>
          </cell>
          <cell r="X49" t="str">
            <v/>
          </cell>
          <cell r="Y49" t="str">
            <v/>
          </cell>
          <cell r="Z49" t="str">
            <v/>
          </cell>
          <cell r="AA49" t="str">
            <v/>
          </cell>
          <cell r="AB49" t="str">
            <v/>
          </cell>
          <cell r="AC49" t="str">
            <v/>
          </cell>
          <cell r="AD49" t="str">
            <v/>
          </cell>
          <cell r="AE49" t="str">
            <v>PIO-02</v>
          </cell>
          <cell r="AF49">
            <v>10</v>
          </cell>
          <cell r="AG49" t="str">
            <v/>
          </cell>
          <cell r="AH49">
            <v>11</v>
          </cell>
          <cell r="AI49">
            <v>10</v>
          </cell>
          <cell r="AJ49" t="str">
            <v>B2</v>
          </cell>
          <cell r="AK49">
            <v>0</v>
          </cell>
          <cell r="AL49" t="str">
            <v/>
          </cell>
          <cell r="AM49">
            <v>304</v>
          </cell>
          <cell r="AN49">
            <v>283</v>
          </cell>
          <cell r="AO49">
            <v>262</v>
          </cell>
          <cell r="AP49">
            <v>241</v>
          </cell>
          <cell r="AQ49">
            <v>220</v>
          </cell>
          <cell r="AR49">
            <v>199</v>
          </cell>
          <cell r="AS49">
            <v>178</v>
          </cell>
          <cell r="AT49">
            <v>157</v>
          </cell>
          <cell r="AU49">
            <v>136</v>
          </cell>
          <cell r="AV49">
            <v>115</v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A49" t="str">
            <v/>
          </cell>
          <cell r="BB49" t="str">
            <v/>
          </cell>
          <cell r="BC49" t="str">
            <v/>
          </cell>
          <cell r="BD49" t="str">
            <v/>
          </cell>
          <cell r="BE49" t="str">
            <v/>
          </cell>
          <cell r="BF49" t="str">
            <v/>
          </cell>
          <cell r="BG49" t="str">
            <v/>
          </cell>
          <cell r="BH49" t="str">
            <v/>
          </cell>
          <cell r="BI49" t="str">
            <v/>
          </cell>
          <cell r="BJ49" t="str">
            <v/>
          </cell>
          <cell r="BK49" t="str">
            <v/>
          </cell>
        </row>
        <row r="50">
          <cell r="L50" t="str">
            <v>PIO-03</v>
          </cell>
          <cell r="M50">
            <v>17</v>
          </cell>
          <cell r="N50" t="str">
            <v/>
          </cell>
          <cell r="O50">
            <v>6</v>
          </cell>
          <cell r="P50">
            <v>1005</v>
          </cell>
          <cell r="Q50">
            <v>710</v>
          </cell>
          <cell r="R50">
            <v>689</v>
          </cell>
          <cell r="S50">
            <v>668</v>
          </cell>
          <cell r="T50">
            <v>24</v>
          </cell>
          <cell r="U50">
            <v>3</v>
          </cell>
          <cell r="V50" t="str">
            <v/>
          </cell>
          <cell r="W50" t="str">
            <v/>
          </cell>
          <cell r="X50" t="str">
            <v/>
          </cell>
          <cell r="Y50" t="str">
            <v/>
          </cell>
          <cell r="Z50" t="str">
            <v/>
          </cell>
          <cell r="AA50" t="str">
            <v/>
          </cell>
          <cell r="AB50" t="str">
            <v/>
          </cell>
          <cell r="AC50" t="str">
            <v/>
          </cell>
          <cell r="AD50" t="str">
            <v/>
          </cell>
          <cell r="AE50" t="str">
            <v>PIO-03</v>
          </cell>
          <cell r="AF50">
            <v>7</v>
          </cell>
          <cell r="AG50" t="str">
            <v/>
          </cell>
          <cell r="AH50">
            <v>8</v>
          </cell>
          <cell r="AI50">
            <v>7</v>
          </cell>
          <cell r="AJ50" t="str">
            <v>B3</v>
          </cell>
          <cell r="AK50">
            <v>0</v>
          </cell>
          <cell r="AL50" t="str">
            <v/>
          </cell>
          <cell r="AM50">
            <v>297</v>
          </cell>
          <cell r="AN50">
            <v>255</v>
          </cell>
          <cell r="AO50">
            <v>213</v>
          </cell>
          <cell r="AP50">
            <v>171</v>
          </cell>
          <cell r="AQ50">
            <v>129</v>
          </cell>
          <cell r="AR50">
            <v>108</v>
          </cell>
          <cell r="AS50">
            <v>87</v>
          </cell>
          <cell r="AT50" t="str">
            <v/>
          </cell>
          <cell r="AU50" t="str">
            <v/>
          </cell>
          <cell r="AV50" t="str">
            <v/>
          </cell>
          <cell r="AW50" t="str">
            <v/>
          </cell>
          <cell r="AX50" t="str">
            <v/>
          </cell>
          <cell r="AY50" t="str">
            <v/>
          </cell>
          <cell r="AZ50" t="str">
            <v/>
          </cell>
          <cell r="BA50" t="str">
            <v/>
          </cell>
          <cell r="BB50" t="str">
            <v/>
          </cell>
          <cell r="BC50" t="str">
            <v/>
          </cell>
          <cell r="BD50" t="str">
            <v/>
          </cell>
          <cell r="BE50" t="str">
            <v/>
          </cell>
          <cell r="BF50" t="str">
            <v/>
          </cell>
          <cell r="BG50" t="str">
            <v/>
          </cell>
          <cell r="BH50" t="str">
            <v/>
          </cell>
          <cell r="BI50" t="str">
            <v/>
          </cell>
          <cell r="BJ50" t="str">
            <v/>
          </cell>
          <cell r="BK50" t="str">
            <v/>
          </cell>
        </row>
        <row r="51">
          <cell r="L51" t="str">
            <v>PQR-01</v>
          </cell>
          <cell r="M51">
            <v>5</v>
          </cell>
          <cell r="N51" t="str">
            <v/>
          </cell>
          <cell r="O51">
            <v>2</v>
          </cell>
          <cell r="P51">
            <v>1015</v>
          </cell>
          <cell r="Q51">
            <v>994</v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>PQR-01</v>
          </cell>
          <cell r="AF51">
            <v>13</v>
          </cell>
          <cell r="AG51" t="str">
            <v/>
          </cell>
          <cell r="AH51">
            <v>14</v>
          </cell>
          <cell r="AI51">
            <v>13</v>
          </cell>
          <cell r="AJ51" t="str">
            <v>F1</v>
          </cell>
          <cell r="AK51">
            <v>0</v>
          </cell>
          <cell r="AL51" t="str">
            <v/>
          </cell>
          <cell r="AM51">
            <v>307</v>
          </cell>
          <cell r="AN51">
            <v>286</v>
          </cell>
          <cell r="AO51">
            <v>265</v>
          </cell>
          <cell r="AP51">
            <v>244</v>
          </cell>
          <cell r="AQ51">
            <v>223</v>
          </cell>
          <cell r="AR51">
            <v>202</v>
          </cell>
          <cell r="AS51">
            <v>181</v>
          </cell>
          <cell r="AT51">
            <v>160</v>
          </cell>
          <cell r="AU51">
            <v>139</v>
          </cell>
          <cell r="AV51">
            <v>118</v>
          </cell>
          <cell r="AW51">
            <v>97</v>
          </cell>
          <cell r="AX51">
            <v>76</v>
          </cell>
          <cell r="AY51">
            <v>55</v>
          </cell>
          <cell r="AZ51" t="str">
            <v/>
          </cell>
          <cell r="BA51" t="str">
            <v/>
          </cell>
          <cell r="BB51" t="str">
            <v/>
          </cell>
          <cell r="BC51" t="str">
            <v/>
          </cell>
          <cell r="BD51" t="str">
            <v/>
          </cell>
          <cell r="BE51" t="str">
            <v/>
          </cell>
          <cell r="BF51" t="str">
            <v/>
          </cell>
          <cell r="BG51" t="str">
            <v/>
          </cell>
          <cell r="BH51" t="str">
            <v/>
          </cell>
          <cell r="BI51" t="str">
            <v/>
          </cell>
          <cell r="BJ51" t="str">
            <v/>
          </cell>
          <cell r="BK51" t="str">
            <v/>
          </cell>
        </row>
        <row r="52">
          <cell r="L52" t="str">
            <v>RCL-01</v>
          </cell>
          <cell r="M52">
            <v>8</v>
          </cell>
          <cell r="N52" t="str">
            <v/>
          </cell>
          <cell r="O52">
            <v>3</v>
          </cell>
          <cell r="P52">
            <v>701</v>
          </cell>
          <cell r="Q52">
            <v>680</v>
          </cell>
          <cell r="R52">
            <v>15</v>
          </cell>
          <cell r="S52" t="str">
            <v/>
          </cell>
          <cell r="T52" t="str">
            <v/>
          </cell>
          <cell r="U52" t="str">
            <v/>
          </cell>
          <cell r="V52" t="str">
            <v/>
          </cell>
          <cell r="W52" t="str">
            <v/>
          </cell>
          <cell r="X52" t="str">
            <v/>
          </cell>
          <cell r="Y52" t="str">
            <v/>
          </cell>
          <cell r="Z52" t="str">
            <v/>
          </cell>
          <cell r="AA52" t="str">
            <v/>
          </cell>
          <cell r="AB52" t="str">
            <v/>
          </cell>
          <cell r="AC52" t="str">
            <v/>
          </cell>
          <cell r="AD52" t="str">
            <v/>
          </cell>
          <cell r="AE52" t="str">
            <v>RCL-01</v>
          </cell>
          <cell r="AF52">
            <v>12</v>
          </cell>
          <cell r="AG52" t="str">
            <v/>
          </cell>
          <cell r="AH52">
            <v>13</v>
          </cell>
          <cell r="AI52">
            <v>12</v>
          </cell>
          <cell r="AJ52" t="str">
            <v>D1</v>
          </cell>
          <cell r="AK52">
            <v>0</v>
          </cell>
          <cell r="AL52" t="str">
            <v/>
          </cell>
          <cell r="AM52">
            <v>309</v>
          </cell>
          <cell r="AN52">
            <v>288</v>
          </cell>
          <cell r="AO52">
            <v>267</v>
          </cell>
          <cell r="AP52">
            <v>246</v>
          </cell>
          <cell r="AQ52">
            <v>225</v>
          </cell>
          <cell r="AR52">
            <v>204</v>
          </cell>
          <cell r="AS52">
            <v>183</v>
          </cell>
          <cell r="AT52">
            <v>162</v>
          </cell>
          <cell r="AU52">
            <v>141</v>
          </cell>
          <cell r="AV52">
            <v>120</v>
          </cell>
          <cell r="AW52">
            <v>99</v>
          </cell>
          <cell r="AX52">
            <v>78</v>
          </cell>
          <cell r="AY52" t="str">
            <v/>
          </cell>
          <cell r="AZ52" t="str">
            <v/>
          </cell>
          <cell r="BA52" t="str">
            <v/>
          </cell>
          <cell r="BB52" t="str">
            <v/>
          </cell>
          <cell r="BC52" t="str">
            <v/>
          </cell>
          <cell r="BD52" t="str">
            <v/>
          </cell>
          <cell r="BE52" t="str">
            <v/>
          </cell>
          <cell r="BF52" t="str">
            <v/>
          </cell>
          <cell r="BG52" t="str">
            <v/>
          </cell>
          <cell r="BH52" t="str">
            <v/>
          </cell>
          <cell r="BI52" t="str">
            <v/>
          </cell>
          <cell r="BJ52" t="str">
            <v/>
          </cell>
          <cell r="BK52" t="str">
            <v/>
          </cell>
        </row>
        <row r="53">
          <cell r="L53" t="str">
            <v>SAN-01</v>
          </cell>
          <cell r="M53">
            <v>5</v>
          </cell>
          <cell r="N53" t="str">
            <v/>
          </cell>
          <cell r="O53">
            <v>2</v>
          </cell>
          <cell r="P53">
            <v>1014</v>
          </cell>
          <cell r="Q53">
            <v>993</v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>SAN-01</v>
          </cell>
          <cell r="AF53">
            <v>4</v>
          </cell>
          <cell r="AG53" t="str">
            <v/>
          </cell>
          <cell r="AH53">
            <v>5</v>
          </cell>
          <cell r="AI53">
            <v>4</v>
          </cell>
          <cell r="AJ53" t="str">
            <v>G1</v>
          </cell>
          <cell r="AK53">
            <v>0</v>
          </cell>
          <cell r="AL53" t="str">
            <v/>
          </cell>
          <cell r="AM53">
            <v>306</v>
          </cell>
          <cell r="AN53">
            <v>285</v>
          </cell>
          <cell r="AO53">
            <v>264</v>
          </cell>
          <cell r="AP53">
            <v>243</v>
          </cell>
          <cell r="AQ53" t="str">
            <v/>
          </cell>
          <cell r="AR53" t="str">
            <v/>
          </cell>
          <cell r="AS53" t="str">
            <v/>
          </cell>
          <cell r="AT53" t="str">
            <v/>
          </cell>
          <cell r="AU53" t="str">
            <v/>
          </cell>
          <cell r="AV53" t="str">
            <v/>
          </cell>
          <cell r="AW53" t="str">
            <v/>
          </cell>
          <cell r="AX53" t="str">
            <v/>
          </cell>
          <cell r="AY53" t="str">
            <v/>
          </cell>
          <cell r="AZ53" t="str">
            <v/>
          </cell>
          <cell r="BA53" t="str">
            <v/>
          </cell>
          <cell r="BB53" t="str">
            <v/>
          </cell>
          <cell r="BC53" t="str">
            <v/>
          </cell>
          <cell r="BD53" t="str">
            <v/>
          </cell>
          <cell r="BE53" t="str">
            <v/>
          </cell>
          <cell r="BF53" t="str">
            <v/>
          </cell>
          <cell r="BG53" t="str">
            <v/>
          </cell>
          <cell r="BH53" t="str">
            <v/>
          </cell>
          <cell r="BI53" t="str">
            <v/>
          </cell>
          <cell r="BJ53" t="str">
            <v/>
          </cell>
          <cell r="BK53" t="str">
            <v/>
          </cell>
        </row>
        <row r="54">
          <cell r="L54" t="str">
            <v>SAN-02</v>
          </cell>
          <cell r="M54">
            <v>11</v>
          </cell>
          <cell r="N54" t="str">
            <v/>
          </cell>
          <cell r="O54">
            <v>4</v>
          </cell>
          <cell r="P54">
            <v>1007</v>
          </cell>
          <cell r="Q54">
            <v>47</v>
          </cell>
          <cell r="R54">
            <v>26</v>
          </cell>
          <cell r="S54">
            <v>5</v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>SAN-02</v>
          </cell>
          <cell r="AF54">
            <v>10</v>
          </cell>
          <cell r="AG54" t="str">
            <v/>
          </cell>
          <cell r="AH54">
            <v>11</v>
          </cell>
          <cell r="AI54">
            <v>10</v>
          </cell>
          <cell r="AJ54" t="str">
            <v>G2</v>
          </cell>
          <cell r="AK54">
            <v>0</v>
          </cell>
          <cell r="AL54" t="str">
            <v/>
          </cell>
          <cell r="AM54">
            <v>299</v>
          </cell>
          <cell r="AN54">
            <v>278</v>
          </cell>
          <cell r="AO54">
            <v>257</v>
          </cell>
          <cell r="AP54">
            <v>236</v>
          </cell>
          <cell r="AQ54">
            <v>215</v>
          </cell>
          <cell r="AR54">
            <v>194</v>
          </cell>
          <cell r="AS54">
            <v>173</v>
          </cell>
          <cell r="AT54">
            <v>152</v>
          </cell>
          <cell r="AU54">
            <v>131</v>
          </cell>
          <cell r="AV54">
            <v>110</v>
          </cell>
          <cell r="AW54" t="str">
            <v/>
          </cell>
          <cell r="AX54" t="str">
            <v/>
          </cell>
          <cell r="AY54" t="str">
            <v/>
          </cell>
          <cell r="AZ54" t="str">
            <v/>
          </cell>
          <cell r="BA54" t="str">
            <v/>
          </cell>
          <cell r="BB54" t="str">
            <v/>
          </cell>
          <cell r="BC54" t="str">
            <v/>
          </cell>
          <cell r="BD54" t="str">
            <v/>
          </cell>
          <cell r="BE54" t="str">
            <v/>
          </cell>
          <cell r="BF54" t="str">
            <v/>
          </cell>
          <cell r="BG54" t="str">
            <v/>
          </cell>
          <cell r="BH54" t="str">
            <v/>
          </cell>
          <cell r="BI54" t="str">
            <v/>
          </cell>
          <cell r="BJ54" t="str">
            <v/>
          </cell>
          <cell r="BK54" t="str">
            <v/>
          </cell>
        </row>
        <row r="55">
          <cell r="L55" t="str">
            <v>SAN-03</v>
          </cell>
          <cell r="M55">
            <v>8</v>
          </cell>
          <cell r="N55" t="str">
            <v/>
          </cell>
          <cell r="O55">
            <v>3</v>
          </cell>
          <cell r="P55">
            <v>684</v>
          </cell>
          <cell r="Q55">
            <v>40</v>
          </cell>
          <cell r="R55">
            <v>19</v>
          </cell>
          <cell r="S55" t="str">
            <v/>
          </cell>
          <cell r="T55" t="str">
            <v/>
          </cell>
          <cell r="U55" t="str">
            <v/>
          </cell>
          <cell r="V55" t="str">
            <v/>
          </cell>
          <cell r="W55" t="str">
            <v/>
          </cell>
          <cell r="X55" t="str">
            <v/>
          </cell>
          <cell r="Y55" t="str">
            <v/>
          </cell>
          <cell r="Z55" t="str">
            <v/>
          </cell>
          <cell r="AA55" t="str">
            <v/>
          </cell>
          <cell r="AB55" t="str">
            <v/>
          </cell>
          <cell r="AC55" t="str">
            <v/>
          </cell>
          <cell r="AD55" t="str">
            <v/>
          </cell>
          <cell r="AE55" t="str">
            <v>SAN-03</v>
          </cell>
          <cell r="AF55">
            <v>7</v>
          </cell>
          <cell r="AG55" t="str">
            <v/>
          </cell>
          <cell r="AH55">
            <v>8</v>
          </cell>
          <cell r="AI55">
            <v>7</v>
          </cell>
          <cell r="AJ55" t="str">
            <v>G3</v>
          </cell>
          <cell r="AK55">
            <v>0</v>
          </cell>
          <cell r="AL55" t="str">
            <v/>
          </cell>
          <cell r="AM55">
            <v>292</v>
          </cell>
          <cell r="AN55">
            <v>271</v>
          </cell>
          <cell r="AO55">
            <v>250</v>
          </cell>
          <cell r="AP55">
            <v>229</v>
          </cell>
          <cell r="AQ55">
            <v>208</v>
          </cell>
          <cell r="AR55">
            <v>187</v>
          </cell>
          <cell r="AS55">
            <v>166</v>
          </cell>
          <cell r="AT55" t="str">
            <v/>
          </cell>
          <cell r="AU55" t="str">
            <v/>
          </cell>
          <cell r="AV55" t="str">
            <v/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 t="str">
            <v/>
          </cell>
          <cell r="BB55" t="str">
            <v/>
          </cell>
          <cell r="BC55" t="str">
            <v/>
          </cell>
          <cell r="BD55" t="str">
            <v/>
          </cell>
          <cell r="BE55" t="str">
            <v/>
          </cell>
          <cell r="BF55" t="str">
            <v/>
          </cell>
          <cell r="BG55" t="str">
            <v/>
          </cell>
          <cell r="BH55" t="str">
            <v/>
          </cell>
          <cell r="BI55" t="str">
            <v/>
          </cell>
          <cell r="BJ55" t="str">
            <v/>
          </cell>
          <cell r="BK55" t="str">
            <v/>
          </cell>
        </row>
        <row r="56">
          <cell r="L56" t="str">
            <v>SFR-01</v>
          </cell>
          <cell r="M56">
            <v>8</v>
          </cell>
          <cell r="N56" t="str">
            <v/>
          </cell>
          <cell r="O56">
            <v>3</v>
          </cell>
          <cell r="P56">
            <v>703</v>
          </cell>
          <cell r="Q56">
            <v>38</v>
          </cell>
          <cell r="R56">
            <v>17</v>
          </cell>
          <cell r="S56" t="str">
            <v/>
          </cell>
          <cell r="T56" t="str">
            <v/>
          </cell>
          <cell r="U56" t="str">
            <v/>
          </cell>
          <cell r="V56" t="str">
            <v/>
          </cell>
          <cell r="W56" t="str">
            <v/>
          </cell>
          <cell r="X56" t="str">
            <v/>
          </cell>
          <cell r="Y56" t="str">
            <v/>
          </cell>
          <cell r="Z56" t="str">
            <v/>
          </cell>
          <cell r="AA56" t="str">
            <v/>
          </cell>
          <cell r="AB56" t="str">
            <v/>
          </cell>
          <cell r="AC56" t="str">
            <v/>
          </cell>
          <cell r="AD56" t="str">
            <v/>
          </cell>
          <cell r="AE56" t="str">
            <v>SFR-01</v>
          </cell>
          <cell r="AF56">
            <v>9</v>
          </cell>
          <cell r="AG56" t="str">
            <v/>
          </cell>
          <cell r="AH56">
            <v>10</v>
          </cell>
          <cell r="AI56">
            <v>9</v>
          </cell>
          <cell r="AJ56" t="str">
            <v>B1</v>
          </cell>
          <cell r="AK56">
            <v>0</v>
          </cell>
          <cell r="AL56" t="str">
            <v/>
          </cell>
          <cell r="AM56">
            <v>311</v>
          </cell>
          <cell r="AN56">
            <v>290</v>
          </cell>
          <cell r="AO56">
            <v>269</v>
          </cell>
          <cell r="AP56">
            <v>248</v>
          </cell>
          <cell r="AQ56">
            <v>227</v>
          </cell>
          <cell r="AR56">
            <v>206</v>
          </cell>
          <cell r="AS56">
            <v>185</v>
          </cell>
          <cell r="AT56">
            <v>164</v>
          </cell>
          <cell r="AU56">
            <v>143</v>
          </cell>
          <cell r="AV56" t="str">
            <v/>
          </cell>
          <cell r="AW56" t="str">
            <v/>
          </cell>
          <cell r="AX56" t="str">
            <v/>
          </cell>
          <cell r="AY56" t="str">
            <v/>
          </cell>
          <cell r="AZ56" t="str">
            <v/>
          </cell>
          <cell r="BA56" t="str">
            <v/>
          </cell>
          <cell r="BB56" t="str">
            <v/>
          </cell>
          <cell r="BC56" t="str">
            <v/>
          </cell>
          <cell r="BD56" t="str">
            <v/>
          </cell>
          <cell r="BE56" t="str">
            <v/>
          </cell>
          <cell r="BF56" t="str">
            <v/>
          </cell>
          <cell r="BG56" t="str">
            <v/>
          </cell>
          <cell r="BH56" t="str">
            <v/>
          </cell>
          <cell r="BI56" t="str">
            <v/>
          </cell>
          <cell r="BJ56" t="str">
            <v/>
          </cell>
          <cell r="BK56" t="str">
            <v/>
          </cell>
        </row>
        <row r="57">
          <cell r="L57" t="str">
            <v>SFR-02</v>
          </cell>
          <cell r="M57">
            <v>17</v>
          </cell>
          <cell r="N57" t="str">
            <v/>
          </cell>
          <cell r="O57">
            <v>6</v>
          </cell>
          <cell r="P57">
            <v>1012</v>
          </cell>
          <cell r="Q57">
            <v>991</v>
          </cell>
          <cell r="R57">
            <v>696</v>
          </cell>
          <cell r="S57">
            <v>675</v>
          </cell>
          <cell r="T57">
            <v>31</v>
          </cell>
          <cell r="U57">
            <v>10</v>
          </cell>
          <cell r="V57" t="str">
            <v/>
          </cell>
          <cell r="W57" t="str">
            <v/>
          </cell>
          <cell r="X57" t="str">
            <v/>
          </cell>
          <cell r="Y57" t="str">
            <v/>
          </cell>
          <cell r="Z57" t="str">
            <v/>
          </cell>
          <cell r="AA57" t="str">
            <v/>
          </cell>
          <cell r="AB57" t="str">
            <v/>
          </cell>
          <cell r="AC57" t="str">
            <v/>
          </cell>
          <cell r="AD57" t="str">
            <v/>
          </cell>
          <cell r="AE57" t="str">
            <v>SFR-02</v>
          </cell>
          <cell r="AF57">
            <v>9</v>
          </cell>
          <cell r="AG57" t="str">
            <v/>
          </cell>
          <cell r="AH57">
            <v>10</v>
          </cell>
          <cell r="AI57">
            <v>9</v>
          </cell>
          <cell r="AJ57" t="str">
            <v>B2</v>
          </cell>
          <cell r="AK57">
            <v>0</v>
          </cell>
          <cell r="AL57" t="str">
            <v/>
          </cell>
          <cell r="AM57">
            <v>304</v>
          </cell>
          <cell r="AN57">
            <v>283</v>
          </cell>
          <cell r="AO57">
            <v>262</v>
          </cell>
          <cell r="AP57">
            <v>241</v>
          </cell>
          <cell r="AQ57">
            <v>220</v>
          </cell>
          <cell r="AR57">
            <v>199</v>
          </cell>
          <cell r="AS57">
            <v>178</v>
          </cell>
          <cell r="AT57">
            <v>157</v>
          </cell>
          <cell r="AU57">
            <v>136</v>
          </cell>
          <cell r="AV57" t="str">
            <v/>
          </cell>
          <cell r="AW57" t="str">
            <v/>
          </cell>
          <cell r="AX57" t="str">
            <v/>
          </cell>
          <cell r="AY57" t="str">
            <v/>
          </cell>
          <cell r="AZ57" t="str">
            <v/>
          </cell>
          <cell r="BA57" t="str">
            <v/>
          </cell>
          <cell r="BB57" t="str">
            <v/>
          </cell>
          <cell r="BC57" t="str">
            <v/>
          </cell>
          <cell r="BD57" t="str">
            <v/>
          </cell>
          <cell r="BE57" t="str">
            <v/>
          </cell>
          <cell r="BF57" t="str">
            <v/>
          </cell>
          <cell r="BG57" t="str">
            <v/>
          </cell>
          <cell r="BH57" t="str">
            <v/>
          </cell>
          <cell r="BI57" t="str">
            <v/>
          </cell>
          <cell r="BJ57" t="str">
            <v/>
          </cell>
          <cell r="BK57" t="str">
            <v/>
          </cell>
        </row>
        <row r="58">
          <cell r="L58" t="str">
            <v>SFR-03</v>
          </cell>
          <cell r="M58">
            <v>11</v>
          </cell>
          <cell r="N58" t="str">
            <v>erro</v>
          </cell>
          <cell r="O58">
            <v>4</v>
          </cell>
          <cell r="P58">
            <v>689</v>
          </cell>
          <cell r="Q58">
            <v>668</v>
          </cell>
          <cell r="R58" t="e">
            <v>#NUM!</v>
          </cell>
          <cell r="S58" t="e">
            <v>#NUM!</v>
          </cell>
          <cell r="T58" t="str">
            <v/>
          </cell>
          <cell r="U58" t="str">
            <v/>
          </cell>
          <cell r="V58" t="str">
            <v/>
          </cell>
          <cell r="W58" t="str">
            <v/>
          </cell>
          <cell r="X58" t="str">
            <v/>
          </cell>
          <cell r="Y58" t="str">
            <v/>
          </cell>
          <cell r="Z58" t="str">
            <v/>
          </cell>
          <cell r="AA58" t="str">
            <v/>
          </cell>
          <cell r="AB58" t="str">
            <v/>
          </cell>
          <cell r="AC58" t="str">
            <v/>
          </cell>
          <cell r="AD58" t="str">
            <v/>
          </cell>
          <cell r="AE58" t="str">
            <v>SFR-03</v>
          </cell>
          <cell r="AF58">
            <v>11</v>
          </cell>
          <cell r="AG58" t="str">
            <v/>
          </cell>
          <cell r="AH58">
            <v>12</v>
          </cell>
          <cell r="AI58">
            <v>9</v>
          </cell>
          <cell r="AJ58" t="str">
            <v>B3</v>
          </cell>
          <cell r="AK58">
            <v>2</v>
          </cell>
          <cell r="AL58" t="str">
            <v>F2</v>
          </cell>
          <cell r="AM58">
            <v>297</v>
          </cell>
          <cell r="AN58">
            <v>276</v>
          </cell>
          <cell r="AO58">
            <v>255</v>
          </cell>
          <cell r="AP58">
            <v>234</v>
          </cell>
          <cell r="AQ58">
            <v>213</v>
          </cell>
          <cell r="AR58">
            <v>192</v>
          </cell>
          <cell r="AS58">
            <v>171</v>
          </cell>
          <cell r="AT58">
            <v>150</v>
          </cell>
          <cell r="AU58">
            <v>129</v>
          </cell>
          <cell r="AV58">
            <v>216</v>
          </cell>
          <cell r="AW58">
            <v>195</v>
          </cell>
          <cell r="AX58" t="str">
            <v/>
          </cell>
          <cell r="AY58" t="str">
            <v/>
          </cell>
          <cell r="AZ58" t="str">
            <v/>
          </cell>
          <cell r="BA58" t="str">
            <v/>
          </cell>
          <cell r="BB58" t="str">
            <v/>
          </cell>
          <cell r="BC58" t="str">
            <v/>
          </cell>
          <cell r="BD58" t="str">
            <v/>
          </cell>
          <cell r="BE58" t="str">
            <v/>
          </cell>
          <cell r="BF58" t="str">
            <v/>
          </cell>
          <cell r="BG58" t="str">
            <v/>
          </cell>
          <cell r="BH58" t="str">
            <v/>
          </cell>
          <cell r="BI58" t="str">
            <v/>
          </cell>
          <cell r="BJ58" t="str">
            <v/>
          </cell>
          <cell r="BK58" t="str">
            <v/>
          </cell>
        </row>
        <row r="59">
          <cell r="L59" t="str">
            <v>SJO-01</v>
          </cell>
          <cell r="M59">
            <v>11</v>
          </cell>
          <cell r="N59" t="str">
            <v/>
          </cell>
          <cell r="O59">
            <v>4</v>
          </cell>
          <cell r="P59">
            <v>1018</v>
          </cell>
          <cell r="Q59">
            <v>997</v>
          </cell>
          <cell r="R59">
            <v>702</v>
          </cell>
          <cell r="S59">
            <v>681</v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>SJO-01</v>
          </cell>
          <cell r="AF59">
            <v>7</v>
          </cell>
          <cell r="AG59" t="str">
            <v/>
          </cell>
          <cell r="AH59">
            <v>8</v>
          </cell>
          <cell r="AI59">
            <v>7</v>
          </cell>
          <cell r="AJ59" t="str">
            <v>C1</v>
          </cell>
          <cell r="AK59">
            <v>0</v>
          </cell>
          <cell r="AL59" t="str">
            <v/>
          </cell>
          <cell r="AM59">
            <v>310</v>
          </cell>
          <cell r="AN59">
            <v>289</v>
          </cell>
          <cell r="AO59">
            <v>268</v>
          </cell>
          <cell r="AP59">
            <v>247</v>
          </cell>
          <cell r="AQ59">
            <v>226</v>
          </cell>
          <cell r="AR59">
            <v>184</v>
          </cell>
          <cell r="AS59">
            <v>142</v>
          </cell>
          <cell r="AT59" t="str">
            <v/>
          </cell>
          <cell r="AU59" t="str">
            <v/>
          </cell>
          <cell r="AV59" t="str">
            <v/>
          </cell>
          <cell r="AW59" t="str">
            <v/>
          </cell>
          <cell r="AX59" t="str">
            <v/>
          </cell>
          <cell r="AY59" t="str">
            <v/>
          </cell>
          <cell r="AZ59" t="str">
            <v/>
          </cell>
          <cell r="BA59" t="str">
            <v/>
          </cell>
          <cell r="BB59" t="str">
            <v/>
          </cell>
          <cell r="BC59" t="str">
            <v/>
          </cell>
          <cell r="BD59" t="str">
            <v/>
          </cell>
          <cell r="BE59" t="str">
            <v/>
          </cell>
          <cell r="BF59" t="str">
            <v/>
          </cell>
          <cell r="BG59" t="str">
            <v/>
          </cell>
          <cell r="BH59" t="str">
            <v/>
          </cell>
          <cell r="BI59" t="str">
            <v/>
          </cell>
          <cell r="BJ59" t="str">
            <v/>
          </cell>
          <cell r="BK59" t="str">
            <v/>
          </cell>
        </row>
        <row r="60">
          <cell r="L60" t="str">
            <v>SJO-02</v>
          </cell>
          <cell r="M60">
            <v>17</v>
          </cell>
          <cell r="N60" t="str">
            <v/>
          </cell>
          <cell r="O60">
            <v>6</v>
          </cell>
          <cell r="P60">
            <v>716</v>
          </cell>
          <cell r="Q60">
            <v>695</v>
          </cell>
          <cell r="R60">
            <v>674</v>
          </cell>
          <cell r="S60">
            <v>135</v>
          </cell>
          <cell r="T60">
            <v>30</v>
          </cell>
          <cell r="U60">
            <v>9</v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>SJO-02</v>
          </cell>
          <cell r="AF60">
            <v>7</v>
          </cell>
          <cell r="AG60" t="str">
            <v/>
          </cell>
          <cell r="AH60">
            <v>8</v>
          </cell>
          <cell r="AI60">
            <v>7</v>
          </cell>
          <cell r="AJ60" t="str">
            <v>C2</v>
          </cell>
          <cell r="AK60">
            <v>0</v>
          </cell>
          <cell r="AL60" t="str">
            <v/>
          </cell>
          <cell r="AM60">
            <v>303</v>
          </cell>
          <cell r="AN60">
            <v>282</v>
          </cell>
          <cell r="AO60">
            <v>261</v>
          </cell>
          <cell r="AP60">
            <v>240</v>
          </cell>
          <cell r="AQ60">
            <v>219</v>
          </cell>
          <cell r="AR60">
            <v>198</v>
          </cell>
          <cell r="AS60">
            <v>177</v>
          </cell>
          <cell r="AT60" t="str">
            <v/>
          </cell>
          <cell r="AU60" t="str">
            <v/>
          </cell>
          <cell r="AV60" t="str">
            <v/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A60" t="str">
            <v/>
          </cell>
          <cell r="BB60" t="str">
            <v/>
          </cell>
          <cell r="BC60" t="str">
            <v/>
          </cell>
          <cell r="BD60" t="str">
            <v/>
          </cell>
          <cell r="BE60" t="str">
            <v/>
          </cell>
          <cell r="BF60" t="str">
            <v/>
          </cell>
          <cell r="BG60" t="str">
            <v/>
          </cell>
          <cell r="BH60" t="str">
            <v/>
          </cell>
          <cell r="BI60" t="str">
            <v/>
          </cell>
          <cell r="BJ60" t="str">
            <v/>
          </cell>
          <cell r="BK60" t="str">
            <v/>
          </cell>
        </row>
        <row r="61">
          <cell r="L61" t="str">
            <v>SJO-03</v>
          </cell>
          <cell r="M61">
            <v>14</v>
          </cell>
          <cell r="N61" t="str">
            <v/>
          </cell>
          <cell r="O61">
            <v>5</v>
          </cell>
          <cell r="P61">
            <v>1004</v>
          </cell>
          <cell r="Q61">
            <v>709</v>
          </cell>
          <cell r="R61">
            <v>688</v>
          </cell>
          <cell r="S61">
            <v>667</v>
          </cell>
          <cell r="T61">
            <v>2</v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>SJO-03</v>
          </cell>
          <cell r="AF61">
            <v>11</v>
          </cell>
          <cell r="AG61" t="str">
            <v/>
          </cell>
          <cell r="AH61">
            <v>12</v>
          </cell>
          <cell r="AI61">
            <v>11</v>
          </cell>
          <cell r="AJ61" t="str">
            <v>C3</v>
          </cell>
          <cell r="AK61">
            <v>0</v>
          </cell>
          <cell r="AL61" t="str">
            <v/>
          </cell>
          <cell r="AM61">
            <v>296</v>
          </cell>
          <cell r="AN61">
            <v>275</v>
          </cell>
          <cell r="AO61">
            <v>254</v>
          </cell>
          <cell r="AP61">
            <v>233</v>
          </cell>
          <cell r="AQ61">
            <v>212</v>
          </cell>
          <cell r="AR61">
            <v>191</v>
          </cell>
          <cell r="AS61">
            <v>170</v>
          </cell>
          <cell r="AT61">
            <v>149</v>
          </cell>
          <cell r="AU61">
            <v>128</v>
          </cell>
          <cell r="AV61">
            <v>107</v>
          </cell>
          <cell r="AW61">
            <v>86</v>
          </cell>
          <cell r="AX61" t="str">
            <v/>
          </cell>
          <cell r="AY61" t="str">
            <v/>
          </cell>
          <cell r="AZ61" t="str">
            <v/>
          </cell>
          <cell r="BA61" t="str">
            <v/>
          </cell>
          <cell r="BB61" t="str">
            <v/>
          </cell>
          <cell r="BC61" t="str">
            <v/>
          </cell>
          <cell r="BD61" t="str">
            <v/>
          </cell>
          <cell r="BE61" t="str">
            <v/>
          </cell>
          <cell r="BF61" t="str">
            <v/>
          </cell>
          <cell r="BG61" t="str">
            <v/>
          </cell>
          <cell r="BH61" t="str">
            <v/>
          </cell>
          <cell r="BI61" t="str">
            <v/>
          </cell>
          <cell r="BJ61" t="str">
            <v/>
          </cell>
          <cell r="BK61" t="str">
            <v/>
          </cell>
        </row>
        <row r="62">
          <cell r="L62" t="str">
            <v>SLZ-01</v>
          </cell>
          <cell r="M62">
            <v>5</v>
          </cell>
          <cell r="N62" t="str">
            <v/>
          </cell>
          <cell r="O62">
            <v>2</v>
          </cell>
          <cell r="P62">
            <v>1020</v>
          </cell>
          <cell r="Q62">
            <v>999</v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>SLZ-01</v>
          </cell>
          <cell r="AF62">
            <v>11</v>
          </cell>
          <cell r="AG62" t="str">
            <v/>
          </cell>
          <cell r="AH62">
            <v>12</v>
          </cell>
          <cell r="AI62">
            <v>11</v>
          </cell>
          <cell r="AJ62" t="str">
            <v>A1</v>
          </cell>
          <cell r="AK62">
            <v>0</v>
          </cell>
          <cell r="AL62" t="str">
            <v/>
          </cell>
          <cell r="AM62">
            <v>312</v>
          </cell>
          <cell r="AN62">
            <v>291</v>
          </cell>
          <cell r="AO62">
            <v>270</v>
          </cell>
          <cell r="AP62">
            <v>249</v>
          </cell>
          <cell r="AQ62">
            <v>228</v>
          </cell>
          <cell r="AR62">
            <v>207</v>
          </cell>
          <cell r="AS62">
            <v>186</v>
          </cell>
          <cell r="AT62">
            <v>165</v>
          </cell>
          <cell r="AU62">
            <v>144</v>
          </cell>
          <cell r="AV62">
            <v>123</v>
          </cell>
          <cell r="AW62">
            <v>102</v>
          </cell>
          <cell r="AX62" t="str">
            <v/>
          </cell>
          <cell r="AY62" t="str">
            <v/>
          </cell>
          <cell r="AZ62" t="str">
            <v/>
          </cell>
          <cell r="BA62" t="str">
            <v/>
          </cell>
          <cell r="BB62" t="str">
            <v/>
          </cell>
          <cell r="BC62" t="str">
            <v/>
          </cell>
          <cell r="BD62" t="str">
            <v/>
          </cell>
          <cell r="BE62" t="str">
            <v/>
          </cell>
          <cell r="BF62" t="str">
            <v/>
          </cell>
          <cell r="BG62" t="str">
            <v/>
          </cell>
          <cell r="BH62" t="str">
            <v/>
          </cell>
          <cell r="BI62" t="str">
            <v/>
          </cell>
          <cell r="BJ62" t="str">
            <v/>
          </cell>
          <cell r="BK62" t="str">
            <v/>
          </cell>
        </row>
        <row r="63">
          <cell r="L63" t="str">
            <v>SMO-01</v>
          </cell>
          <cell r="M63">
            <v>11</v>
          </cell>
          <cell r="N63" t="str">
            <v/>
          </cell>
          <cell r="O63">
            <v>4</v>
          </cell>
          <cell r="P63">
            <v>1020</v>
          </cell>
          <cell r="Q63">
            <v>999</v>
          </cell>
          <cell r="R63">
            <v>704</v>
          </cell>
          <cell r="S63">
            <v>683</v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>SMO-01</v>
          </cell>
          <cell r="AF63">
            <v>6</v>
          </cell>
          <cell r="AG63" t="str">
            <v/>
          </cell>
          <cell r="AH63">
            <v>7</v>
          </cell>
          <cell r="AI63">
            <v>6</v>
          </cell>
          <cell r="AJ63" t="str">
            <v>A1</v>
          </cell>
          <cell r="AK63">
            <v>0</v>
          </cell>
          <cell r="AL63" t="str">
            <v/>
          </cell>
          <cell r="AM63">
            <v>312</v>
          </cell>
          <cell r="AN63">
            <v>291</v>
          </cell>
          <cell r="AO63">
            <v>270</v>
          </cell>
          <cell r="AP63">
            <v>249</v>
          </cell>
          <cell r="AQ63">
            <v>228</v>
          </cell>
          <cell r="AR63">
            <v>207</v>
          </cell>
          <cell r="AS63" t="str">
            <v/>
          </cell>
          <cell r="AT63" t="str">
            <v/>
          </cell>
          <cell r="AU63" t="str">
            <v/>
          </cell>
          <cell r="AV63" t="str">
            <v/>
          </cell>
          <cell r="AW63" t="str">
            <v/>
          </cell>
          <cell r="AX63" t="str">
            <v/>
          </cell>
          <cell r="AY63" t="str">
            <v/>
          </cell>
          <cell r="AZ63" t="str">
            <v/>
          </cell>
          <cell r="BA63" t="str">
            <v/>
          </cell>
          <cell r="BB63" t="str">
            <v/>
          </cell>
          <cell r="BC63" t="str">
            <v/>
          </cell>
          <cell r="BD63" t="str">
            <v/>
          </cell>
          <cell r="BE63" t="str">
            <v/>
          </cell>
          <cell r="BF63" t="str">
            <v/>
          </cell>
          <cell r="BG63" t="str">
            <v/>
          </cell>
          <cell r="BH63" t="str">
            <v/>
          </cell>
          <cell r="BI63" t="str">
            <v/>
          </cell>
          <cell r="BJ63" t="str">
            <v/>
          </cell>
          <cell r="BK63" t="str">
            <v/>
          </cell>
        </row>
        <row r="64">
          <cell r="L64" t="str">
            <v>SMO-02</v>
          </cell>
          <cell r="M64">
            <v>14</v>
          </cell>
          <cell r="N64" t="str">
            <v/>
          </cell>
          <cell r="O64">
            <v>5</v>
          </cell>
          <cell r="P64">
            <v>1006</v>
          </cell>
          <cell r="Q64">
            <v>711</v>
          </cell>
          <cell r="R64">
            <v>690</v>
          </cell>
          <cell r="S64">
            <v>669</v>
          </cell>
          <cell r="T64">
            <v>4</v>
          </cell>
          <cell r="U64" t="str">
            <v/>
          </cell>
          <cell r="V64" t="str">
            <v/>
          </cell>
          <cell r="W64" t="str">
            <v/>
          </cell>
          <cell r="X64" t="str">
            <v/>
          </cell>
          <cell r="Y64" t="str">
            <v/>
          </cell>
          <cell r="Z64" t="str">
            <v/>
          </cell>
          <cell r="AA64" t="str">
            <v/>
          </cell>
          <cell r="AB64" t="str">
            <v/>
          </cell>
          <cell r="AC64" t="str">
            <v/>
          </cell>
          <cell r="AD64" t="str">
            <v/>
          </cell>
          <cell r="AE64" t="str">
            <v>SMO-02</v>
          </cell>
          <cell r="AF64">
            <v>9</v>
          </cell>
          <cell r="AG64" t="str">
            <v/>
          </cell>
          <cell r="AH64">
            <v>10</v>
          </cell>
          <cell r="AI64">
            <v>9</v>
          </cell>
          <cell r="AJ64" t="str">
            <v>A3</v>
          </cell>
          <cell r="AK64">
            <v>0</v>
          </cell>
          <cell r="AL64" t="str">
            <v/>
          </cell>
          <cell r="AM64">
            <v>298</v>
          </cell>
          <cell r="AN64">
            <v>277</v>
          </cell>
          <cell r="AO64">
            <v>256</v>
          </cell>
          <cell r="AP64">
            <v>235</v>
          </cell>
          <cell r="AQ64">
            <v>214</v>
          </cell>
          <cell r="AR64">
            <v>193</v>
          </cell>
          <cell r="AS64">
            <v>172</v>
          </cell>
          <cell r="AT64">
            <v>151</v>
          </cell>
          <cell r="AU64">
            <v>130</v>
          </cell>
          <cell r="AV64" t="str">
            <v/>
          </cell>
          <cell r="AW64" t="str">
            <v/>
          </cell>
          <cell r="AX64" t="str">
            <v/>
          </cell>
          <cell r="AY64" t="str">
            <v/>
          </cell>
          <cell r="AZ64" t="str">
            <v/>
          </cell>
          <cell r="BA64" t="str">
            <v/>
          </cell>
          <cell r="BB64" t="str">
            <v/>
          </cell>
          <cell r="BC64" t="str">
            <v/>
          </cell>
          <cell r="BD64" t="str">
            <v/>
          </cell>
          <cell r="BE64" t="str">
            <v/>
          </cell>
          <cell r="BF64" t="str">
            <v/>
          </cell>
          <cell r="BG64" t="str">
            <v/>
          </cell>
          <cell r="BH64" t="str">
            <v/>
          </cell>
          <cell r="BI64" t="str">
            <v/>
          </cell>
          <cell r="BJ64" t="str">
            <v/>
          </cell>
          <cell r="BK64" t="str">
            <v/>
          </cell>
        </row>
        <row r="65">
          <cell r="L65" t="str">
            <v>SMO-03</v>
          </cell>
          <cell r="M65">
            <v>17</v>
          </cell>
          <cell r="N65" t="str">
            <v/>
          </cell>
          <cell r="O65">
            <v>6</v>
          </cell>
          <cell r="P65">
            <v>992</v>
          </cell>
          <cell r="Q65">
            <v>697</v>
          </cell>
          <cell r="R65">
            <v>676</v>
          </cell>
          <cell r="S65">
            <v>53</v>
          </cell>
          <cell r="T65">
            <v>32</v>
          </cell>
          <cell r="U65">
            <v>11</v>
          </cell>
          <cell r="V65" t="str">
            <v/>
          </cell>
          <cell r="W65" t="str">
            <v/>
          </cell>
          <cell r="X65" t="str">
            <v/>
          </cell>
          <cell r="Y65" t="str">
            <v/>
          </cell>
          <cell r="Z65" t="str">
            <v/>
          </cell>
          <cell r="AA65" t="str">
            <v/>
          </cell>
          <cell r="AB65" t="str">
            <v/>
          </cell>
          <cell r="AC65" t="str">
            <v/>
          </cell>
          <cell r="AD65" t="str">
            <v/>
          </cell>
          <cell r="AE65" t="str">
            <v>SMO-03</v>
          </cell>
          <cell r="AF65">
            <v>9</v>
          </cell>
          <cell r="AG65" t="str">
            <v/>
          </cell>
          <cell r="AH65">
            <v>10</v>
          </cell>
          <cell r="AI65">
            <v>9</v>
          </cell>
          <cell r="AJ65" t="str">
            <v>A2</v>
          </cell>
          <cell r="AK65">
            <v>0</v>
          </cell>
          <cell r="AL65" t="str">
            <v/>
          </cell>
          <cell r="AM65">
            <v>305</v>
          </cell>
          <cell r="AN65">
            <v>284</v>
          </cell>
          <cell r="AO65">
            <v>263</v>
          </cell>
          <cell r="AP65">
            <v>242</v>
          </cell>
          <cell r="AQ65">
            <v>221</v>
          </cell>
          <cell r="AR65">
            <v>200</v>
          </cell>
          <cell r="AS65">
            <v>179</v>
          </cell>
          <cell r="AT65">
            <v>158</v>
          </cell>
          <cell r="AU65">
            <v>137</v>
          </cell>
          <cell r="AV65" t="str">
            <v/>
          </cell>
          <cell r="AW65" t="str">
            <v/>
          </cell>
          <cell r="AX65" t="str">
            <v/>
          </cell>
          <cell r="AY65" t="str">
            <v/>
          </cell>
          <cell r="AZ65" t="str">
            <v/>
          </cell>
          <cell r="BA65" t="str">
            <v/>
          </cell>
          <cell r="BB65" t="str">
            <v/>
          </cell>
          <cell r="BC65" t="str">
            <v/>
          </cell>
          <cell r="BD65" t="str">
            <v/>
          </cell>
          <cell r="BE65" t="str">
            <v/>
          </cell>
          <cell r="BF65" t="str">
            <v/>
          </cell>
          <cell r="BG65" t="str">
            <v/>
          </cell>
          <cell r="BH65" t="str">
            <v/>
          </cell>
          <cell r="BI65" t="str">
            <v/>
          </cell>
          <cell r="BJ65" t="str">
            <v/>
          </cell>
          <cell r="BK65" t="str">
            <v/>
          </cell>
        </row>
        <row r="66">
          <cell r="L66" t="str">
            <v>SNV-01</v>
          </cell>
          <cell r="M66">
            <v>14</v>
          </cell>
          <cell r="N66" t="str">
            <v/>
          </cell>
          <cell r="O66">
            <v>5</v>
          </cell>
          <cell r="P66">
            <v>1014</v>
          </cell>
          <cell r="Q66">
            <v>993</v>
          </cell>
          <cell r="R66">
            <v>698</v>
          </cell>
          <cell r="S66">
            <v>677</v>
          </cell>
          <cell r="T66">
            <v>12</v>
          </cell>
          <cell r="U66" t="str">
            <v/>
          </cell>
          <cell r="V66" t="str">
            <v/>
          </cell>
          <cell r="W66" t="str">
            <v/>
          </cell>
          <cell r="X66" t="str">
            <v/>
          </cell>
          <cell r="Y66" t="str">
            <v/>
          </cell>
          <cell r="Z66" t="str">
            <v/>
          </cell>
          <cell r="AA66" t="str">
            <v/>
          </cell>
          <cell r="AB66" t="str">
            <v/>
          </cell>
          <cell r="AC66" t="str">
            <v/>
          </cell>
          <cell r="AD66" t="str">
            <v/>
          </cell>
          <cell r="AE66" t="str">
            <v>SNV-01</v>
          </cell>
          <cell r="AF66">
            <v>7</v>
          </cell>
          <cell r="AG66" t="str">
            <v/>
          </cell>
          <cell r="AH66">
            <v>8</v>
          </cell>
          <cell r="AI66">
            <v>7</v>
          </cell>
          <cell r="AJ66" t="str">
            <v>G1</v>
          </cell>
          <cell r="AK66">
            <v>0</v>
          </cell>
          <cell r="AL66" t="str">
            <v/>
          </cell>
          <cell r="AM66">
            <v>306</v>
          </cell>
          <cell r="AN66">
            <v>285</v>
          </cell>
          <cell r="AO66">
            <v>264</v>
          </cell>
          <cell r="AP66">
            <v>243</v>
          </cell>
          <cell r="AQ66">
            <v>222</v>
          </cell>
          <cell r="AR66">
            <v>201</v>
          </cell>
          <cell r="AS66">
            <v>180</v>
          </cell>
          <cell r="AT66" t="str">
            <v/>
          </cell>
          <cell r="AU66" t="str">
            <v/>
          </cell>
          <cell r="AV66" t="str">
            <v/>
          </cell>
          <cell r="AW66" t="str">
            <v/>
          </cell>
          <cell r="AX66" t="str">
            <v/>
          </cell>
          <cell r="AY66" t="str">
            <v/>
          </cell>
          <cell r="AZ66" t="str">
            <v/>
          </cell>
          <cell r="BA66" t="str">
            <v/>
          </cell>
          <cell r="BB66" t="str">
            <v/>
          </cell>
          <cell r="BC66" t="str">
            <v/>
          </cell>
          <cell r="BD66" t="str">
            <v/>
          </cell>
          <cell r="BE66" t="str">
            <v/>
          </cell>
          <cell r="BF66" t="str">
            <v/>
          </cell>
          <cell r="BG66" t="str">
            <v/>
          </cell>
          <cell r="BH66" t="str">
            <v/>
          </cell>
          <cell r="BI66" t="str">
            <v/>
          </cell>
          <cell r="BJ66" t="str">
            <v/>
          </cell>
          <cell r="BK66" t="str">
            <v/>
          </cell>
        </row>
        <row r="67">
          <cell r="L67" t="str">
            <v>SNV-02</v>
          </cell>
          <cell r="M67">
            <v>17</v>
          </cell>
          <cell r="N67" t="str">
            <v/>
          </cell>
          <cell r="O67">
            <v>6</v>
          </cell>
          <cell r="P67">
            <v>1007</v>
          </cell>
          <cell r="Q67">
            <v>712</v>
          </cell>
          <cell r="R67">
            <v>691</v>
          </cell>
          <cell r="S67">
            <v>670</v>
          </cell>
          <cell r="T67">
            <v>68</v>
          </cell>
          <cell r="U67">
            <v>5</v>
          </cell>
          <cell r="V67" t="str">
            <v/>
          </cell>
          <cell r="W67" t="str">
            <v/>
          </cell>
          <cell r="X67" t="str">
            <v/>
          </cell>
          <cell r="Y67" t="str">
            <v/>
          </cell>
          <cell r="Z67" t="str">
            <v/>
          </cell>
          <cell r="AA67" t="str">
            <v/>
          </cell>
          <cell r="AB67" t="str">
            <v/>
          </cell>
          <cell r="AC67" t="str">
            <v/>
          </cell>
          <cell r="AD67" t="str">
            <v/>
          </cell>
          <cell r="AE67" t="str">
            <v>SNV-02</v>
          </cell>
          <cell r="AF67">
            <v>7</v>
          </cell>
          <cell r="AG67" t="str">
            <v/>
          </cell>
          <cell r="AH67">
            <v>8</v>
          </cell>
          <cell r="AI67">
            <v>7</v>
          </cell>
          <cell r="AJ67" t="str">
            <v>G2</v>
          </cell>
          <cell r="AK67">
            <v>0</v>
          </cell>
          <cell r="AL67" t="str">
            <v/>
          </cell>
          <cell r="AM67">
            <v>299</v>
          </cell>
          <cell r="AN67">
            <v>278</v>
          </cell>
          <cell r="AO67">
            <v>257</v>
          </cell>
          <cell r="AP67">
            <v>236</v>
          </cell>
          <cell r="AQ67">
            <v>215</v>
          </cell>
          <cell r="AR67">
            <v>194</v>
          </cell>
          <cell r="AS67">
            <v>173</v>
          </cell>
          <cell r="AT67" t="str">
            <v/>
          </cell>
          <cell r="AU67" t="str">
            <v/>
          </cell>
          <cell r="AV67" t="str">
            <v/>
          </cell>
          <cell r="AW67" t="str">
            <v/>
          </cell>
          <cell r="AX67" t="str">
            <v/>
          </cell>
          <cell r="AY67" t="str">
            <v/>
          </cell>
          <cell r="AZ67" t="str">
            <v/>
          </cell>
          <cell r="BA67" t="str">
            <v/>
          </cell>
          <cell r="BB67" t="str">
            <v/>
          </cell>
          <cell r="BC67" t="str">
            <v/>
          </cell>
          <cell r="BD67" t="str">
            <v/>
          </cell>
          <cell r="BE67" t="str">
            <v/>
          </cell>
          <cell r="BF67" t="str">
            <v/>
          </cell>
          <cell r="BG67" t="str">
            <v/>
          </cell>
          <cell r="BH67" t="str">
            <v/>
          </cell>
          <cell r="BI67" t="str">
            <v/>
          </cell>
          <cell r="BJ67" t="str">
            <v/>
          </cell>
          <cell r="BK67" t="str">
            <v/>
          </cell>
        </row>
        <row r="68">
          <cell r="L68" t="str">
            <v>SNV-03</v>
          </cell>
          <cell r="M68">
            <v>23</v>
          </cell>
          <cell r="N68" t="str">
            <v/>
          </cell>
          <cell r="O68">
            <v>8</v>
          </cell>
          <cell r="P68">
            <v>1021</v>
          </cell>
          <cell r="Q68">
            <v>1000</v>
          </cell>
          <cell r="R68">
            <v>705</v>
          </cell>
          <cell r="S68">
            <v>684</v>
          </cell>
          <cell r="T68">
            <v>82</v>
          </cell>
          <cell r="U68">
            <v>61</v>
          </cell>
          <cell r="V68">
            <v>40</v>
          </cell>
          <cell r="W68">
            <v>19</v>
          </cell>
          <cell r="X68" t="str">
            <v/>
          </cell>
          <cell r="Y68" t="str">
            <v/>
          </cell>
          <cell r="Z68" t="str">
            <v/>
          </cell>
          <cell r="AA68" t="str">
            <v/>
          </cell>
          <cell r="AB68" t="str">
            <v/>
          </cell>
          <cell r="AC68" t="str">
            <v/>
          </cell>
          <cell r="AD68" t="str">
            <v/>
          </cell>
          <cell r="AE68" t="str">
            <v>SNV-03</v>
          </cell>
          <cell r="AF68">
            <v>7</v>
          </cell>
          <cell r="AG68" t="str">
            <v/>
          </cell>
          <cell r="AH68">
            <v>8</v>
          </cell>
          <cell r="AI68">
            <v>7</v>
          </cell>
          <cell r="AJ68" t="str">
            <v>G3</v>
          </cell>
          <cell r="AK68">
            <v>0</v>
          </cell>
          <cell r="AL68" t="str">
            <v/>
          </cell>
          <cell r="AM68">
            <v>292</v>
          </cell>
          <cell r="AN68">
            <v>271</v>
          </cell>
          <cell r="AO68">
            <v>250</v>
          </cell>
          <cell r="AP68">
            <v>229</v>
          </cell>
          <cell r="AQ68">
            <v>208</v>
          </cell>
          <cell r="AR68">
            <v>187</v>
          </cell>
          <cell r="AS68">
            <v>166</v>
          </cell>
          <cell r="AT68" t="str">
            <v/>
          </cell>
          <cell r="AU68" t="str">
            <v/>
          </cell>
          <cell r="AV68" t="str">
            <v/>
          </cell>
          <cell r="AW68" t="str">
            <v/>
          </cell>
          <cell r="AX68" t="str">
            <v/>
          </cell>
          <cell r="AY68" t="str">
            <v/>
          </cell>
          <cell r="AZ68" t="str">
            <v/>
          </cell>
          <cell r="BA68" t="str">
            <v/>
          </cell>
          <cell r="BB68" t="str">
            <v/>
          </cell>
          <cell r="BC68" t="str">
            <v/>
          </cell>
          <cell r="BD68" t="str">
            <v/>
          </cell>
          <cell r="BE68" t="str">
            <v/>
          </cell>
          <cell r="BF68" t="str">
            <v/>
          </cell>
          <cell r="BG68" t="str">
            <v/>
          </cell>
          <cell r="BH68" t="str">
            <v/>
          </cell>
          <cell r="BI68" t="str">
            <v/>
          </cell>
          <cell r="BJ68" t="str">
            <v/>
          </cell>
          <cell r="BK68" t="str">
            <v/>
          </cell>
        </row>
        <row r="69">
          <cell r="L69" t="str">
            <v>TRP-01</v>
          </cell>
          <cell r="M69">
            <v>11</v>
          </cell>
          <cell r="N69" t="str">
            <v/>
          </cell>
          <cell r="O69">
            <v>4</v>
          </cell>
          <cell r="P69">
            <v>79</v>
          </cell>
          <cell r="Q69">
            <v>58</v>
          </cell>
          <cell r="R69">
            <v>37</v>
          </cell>
          <cell r="S69">
            <v>16</v>
          </cell>
          <cell r="T69" t="str">
            <v/>
          </cell>
          <cell r="U69" t="str">
            <v/>
          </cell>
          <cell r="V69" t="str">
            <v/>
          </cell>
          <cell r="W69" t="str">
            <v/>
          </cell>
          <cell r="X69" t="str">
            <v/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  <cell r="AC69" t="str">
            <v/>
          </cell>
          <cell r="AD69" t="str">
            <v/>
          </cell>
          <cell r="AE69" t="str">
            <v>TRP-01</v>
          </cell>
          <cell r="AF69">
            <v>11</v>
          </cell>
          <cell r="AG69" t="str">
            <v/>
          </cell>
          <cell r="AH69">
            <v>12</v>
          </cell>
          <cell r="AI69">
            <v>11</v>
          </cell>
          <cell r="AJ69" t="str">
            <v>C1</v>
          </cell>
          <cell r="AK69">
            <v>0</v>
          </cell>
          <cell r="AL69" t="str">
            <v/>
          </cell>
          <cell r="AM69">
            <v>310</v>
          </cell>
          <cell r="AN69">
            <v>289</v>
          </cell>
          <cell r="AO69">
            <v>268</v>
          </cell>
          <cell r="AP69">
            <v>247</v>
          </cell>
          <cell r="AQ69">
            <v>226</v>
          </cell>
          <cell r="AR69">
            <v>205</v>
          </cell>
          <cell r="AS69">
            <v>184</v>
          </cell>
          <cell r="AT69">
            <v>163</v>
          </cell>
          <cell r="AU69">
            <v>142</v>
          </cell>
          <cell r="AV69">
            <v>121</v>
          </cell>
          <cell r="AW69">
            <v>100</v>
          </cell>
          <cell r="AX69" t="str">
            <v/>
          </cell>
          <cell r="AY69" t="str">
            <v/>
          </cell>
          <cell r="AZ69" t="str">
            <v/>
          </cell>
          <cell r="BA69" t="str">
            <v/>
          </cell>
          <cell r="BB69" t="str">
            <v/>
          </cell>
          <cell r="BC69" t="str">
            <v/>
          </cell>
          <cell r="BD69" t="str">
            <v/>
          </cell>
          <cell r="BE69" t="str">
            <v/>
          </cell>
          <cell r="BF69" t="str">
            <v/>
          </cell>
          <cell r="BG69" t="str">
            <v/>
          </cell>
          <cell r="BH69" t="str">
            <v/>
          </cell>
          <cell r="BI69" t="str">
            <v/>
          </cell>
          <cell r="BJ69" t="str">
            <v/>
          </cell>
          <cell r="BK69" t="str">
            <v/>
          </cell>
        </row>
        <row r="70">
          <cell r="L70" t="str">
            <v>TRP-02</v>
          </cell>
          <cell r="M70">
            <v>8</v>
          </cell>
          <cell r="N70" t="str">
            <v/>
          </cell>
          <cell r="O70">
            <v>3</v>
          </cell>
          <cell r="P70">
            <v>1011</v>
          </cell>
          <cell r="Q70">
            <v>72</v>
          </cell>
          <cell r="R70">
            <v>51</v>
          </cell>
          <cell r="S70" t="str">
            <v/>
          </cell>
          <cell r="T70" t="str">
            <v/>
          </cell>
          <cell r="U70" t="str">
            <v/>
          </cell>
          <cell r="V70" t="str">
            <v/>
          </cell>
          <cell r="W70" t="str">
            <v/>
          </cell>
          <cell r="X70" t="str">
            <v/>
          </cell>
          <cell r="Y70" t="str">
            <v/>
          </cell>
          <cell r="Z70" t="str">
            <v/>
          </cell>
          <cell r="AA70" t="str">
            <v/>
          </cell>
          <cell r="AB70" t="str">
            <v/>
          </cell>
          <cell r="AC70" t="str">
            <v/>
          </cell>
          <cell r="AD70" t="str">
            <v/>
          </cell>
          <cell r="AE70" t="str">
            <v>TRP-02</v>
          </cell>
          <cell r="AF70">
            <v>11</v>
          </cell>
          <cell r="AG70" t="str">
            <v/>
          </cell>
          <cell r="AH70">
            <v>12</v>
          </cell>
          <cell r="AI70">
            <v>11</v>
          </cell>
          <cell r="AJ70" t="str">
            <v>C2</v>
          </cell>
          <cell r="AK70">
            <v>0</v>
          </cell>
          <cell r="AL70" t="str">
            <v/>
          </cell>
          <cell r="AM70">
            <v>303</v>
          </cell>
          <cell r="AN70">
            <v>282</v>
          </cell>
          <cell r="AO70">
            <v>261</v>
          </cell>
          <cell r="AP70">
            <v>240</v>
          </cell>
          <cell r="AQ70">
            <v>219</v>
          </cell>
          <cell r="AR70">
            <v>198</v>
          </cell>
          <cell r="AS70">
            <v>177</v>
          </cell>
          <cell r="AT70">
            <v>156</v>
          </cell>
          <cell r="AU70">
            <v>135</v>
          </cell>
          <cell r="AV70">
            <v>114</v>
          </cell>
          <cell r="AW70">
            <v>93</v>
          </cell>
          <cell r="AX70" t="str">
            <v/>
          </cell>
          <cell r="AY70" t="str">
            <v/>
          </cell>
          <cell r="AZ70" t="str">
            <v/>
          </cell>
          <cell r="BA70" t="str">
            <v/>
          </cell>
          <cell r="BB70" t="str">
            <v/>
          </cell>
          <cell r="BC70" t="str">
            <v/>
          </cell>
          <cell r="BD70" t="str">
            <v/>
          </cell>
          <cell r="BE70" t="str">
            <v/>
          </cell>
          <cell r="BF70" t="str">
            <v/>
          </cell>
          <cell r="BG70" t="str">
            <v/>
          </cell>
          <cell r="BH70" t="str">
            <v/>
          </cell>
          <cell r="BI70" t="str">
            <v/>
          </cell>
          <cell r="BJ70" t="str">
            <v/>
          </cell>
          <cell r="BK70" t="str">
            <v/>
          </cell>
        </row>
        <row r="71">
          <cell r="L71" t="str">
            <v>TRP-03</v>
          </cell>
          <cell r="M71">
            <v>5</v>
          </cell>
          <cell r="N71" t="str">
            <v/>
          </cell>
          <cell r="O71">
            <v>2</v>
          </cell>
          <cell r="P71">
            <v>65</v>
          </cell>
          <cell r="Q71">
            <v>44</v>
          </cell>
          <cell r="R71" t="str">
            <v/>
          </cell>
          <cell r="S71" t="str">
            <v/>
          </cell>
          <cell r="T71" t="str">
            <v/>
          </cell>
          <cell r="U71" t="str">
            <v/>
          </cell>
          <cell r="V71" t="str">
            <v/>
          </cell>
          <cell r="W71" t="str">
            <v/>
          </cell>
          <cell r="X71" t="str">
            <v/>
          </cell>
          <cell r="Y71" t="str">
            <v/>
          </cell>
          <cell r="Z71" t="str">
            <v/>
          </cell>
          <cell r="AA71" t="str">
            <v/>
          </cell>
          <cell r="AB71" t="str">
            <v/>
          </cell>
          <cell r="AC71" t="str">
            <v/>
          </cell>
          <cell r="AD71" t="str">
            <v/>
          </cell>
          <cell r="AE71" t="str">
            <v>TRP-03</v>
          </cell>
          <cell r="AF71">
            <v>5</v>
          </cell>
          <cell r="AG71" t="str">
            <v/>
          </cell>
          <cell r="AH71">
            <v>6</v>
          </cell>
          <cell r="AI71">
            <v>5</v>
          </cell>
          <cell r="AJ71" t="str">
            <v>C3</v>
          </cell>
          <cell r="AK71">
            <v>0</v>
          </cell>
          <cell r="AL71" t="str">
            <v/>
          </cell>
          <cell r="AM71">
            <v>296</v>
          </cell>
          <cell r="AN71">
            <v>275</v>
          </cell>
          <cell r="AO71">
            <v>254</v>
          </cell>
          <cell r="AP71">
            <v>233</v>
          </cell>
          <cell r="AQ71">
            <v>212</v>
          </cell>
          <cell r="AR71" t="str">
            <v/>
          </cell>
          <cell r="AS71" t="str">
            <v/>
          </cell>
          <cell r="AT71" t="str">
            <v/>
          </cell>
          <cell r="AU71" t="str">
            <v/>
          </cell>
          <cell r="AV71" t="str">
            <v/>
          </cell>
          <cell r="AW71" t="str">
            <v/>
          </cell>
          <cell r="AX71" t="str">
            <v/>
          </cell>
          <cell r="AY71" t="str">
            <v/>
          </cell>
          <cell r="AZ71" t="str">
            <v/>
          </cell>
          <cell r="BA71" t="str">
            <v/>
          </cell>
          <cell r="BB71" t="str">
            <v/>
          </cell>
          <cell r="BC71" t="str">
            <v/>
          </cell>
          <cell r="BD71" t="str">
            <v/>
          </cell>
          <cell r="BE71" t="str">
            <v/>
          </cell>
          <cell r="BF71" t="str">
            <v/>
          </cell>
          <cell r="BG71" t="str">
            <v/>
          </cell>
          <cell r="BH71" t="str">
            <v/>
          </cell>
          <cell r="BI71" t="str">
            <v/>
          </cell>
          <cell r="BJ71" t="str">
            <v/>
          </cell>
          <cell r="BK71" t="str">
            <v/>
          </cell>
        </row>
        <row r="72">
          <cell r="L72" t="str">
            <v>TVT-01</v>
          </cell>
          <cell r="M72">
            <v>8</v>
          </cell>
          <cell r="N72" t="str">
            <v/>
          </cell>
          <cell r="O72">
            <v>3</v>
          </cell>
          <cell r="P72">
            <v>1015</v>
          </cell>
          <cell r="Q72">
            <v>34</v>
          </cell>
          <cell r="R72">
            <v>13</v>
          </cell>
          <cell r="S72" t="str">
            <v/>
          </cell>
          <cell r="T72" t="str">
            <v/>
          </cell>
          <cell r="U72" t="str">
            <v/>
          </cell>
          <cell r="V72" t="str">
            <v/>
          </cell>
          <cell r="W72" t="str">
            <v/>
          </cell>
          <cell r="X72" t="str">
            <v/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  <cell r="AC72" t="str">
            <v/>
          </cell>
          <cell r="AD72" t="str">
            <v/>
          </cell>
          <cell r="AE72" t="str">
            <v>TVT-01</v>
          </cell>
          <cell r="AF72">
            <v>9</v>
          </cell>
          <cell r="AG72" t="str">
            <v/>
          </cell>
          <cell r="AH72">
            <v>10</v>
          </cell>
          <cell r="AI72">
            <v>9</v>
          </cell>
          <cell r="AJ72" t="str">
            <v>F1</v>
          </cell>
          <cell r="AK72">
            <v>0</v>
          </cell>
          <cell r="AL72" t="str">
            <v/>
          </cell>
          <cell r="AM72">
            <v>307</v>
          </cell>
          <cell r="AN72">
            <v>286</v>
          </cell>
          <cell r="AO72">
            <v>265</v>
          </cell>
          <cell r="AP72">
            <v>244</v>
          </cell>
          <cell r="AQ72">
            <v>223</v>
          </cell>
          <cell r="AR72">
            <v>202</v>
          </cell>
          <cell r="AS72">
            <v>181</v>
          </cell>
          <cell r="AT72">
            <v>160</v>
          </cell>
          <cell r="AU72">
            <v>139</v>
          </cell>
          <cell r="AV72" t="str">
            <v/>
          </cell>
          <cell r="AW72" t="str">
            <v/>
          </cell>
          <cell r="AX72" t="str">
            <v/>
          </cell>
          <cell r="AY72" t="str">
            <v/>
          </cell>
          <cell r="AZ72" t="str">
            <v/>
          </cell>
          <cell r="BA72" t="str">
            <v/>
          </cell>
          <cell r="BB72" t="str">
            <v/>
          </cell>
          <cell r="BC72" t="str">
            <v/>
          </cell>
          <cell r="BD72" t="str">
            <v/>
          </cell>
          <cell r="BE72" t="str">
            <v/>
          </cell>
          <cell r="BF72" t="str">
            <v/>
          </cell>
          <cell r="BG72" t="str">
            <v/>
          </cell>
          <cell r="BH72" t="str">
            <v/>
          </cell>
          <cell r="BI72" t="str">
            <v/>
          </cell>
          <cell r="BJ72" t="str">
            <v/>
          </cell>
          <cell r="BK72" t="str">
            <v/>
          </cell>
        </row>
        <row r="73">
          <cell r="L73" t="str">
            <v>TVT-02</v>
          </cell>
          <cell r="M73">
            <v>14</v>
          </cell>
          <cell r="N73" t="str">
            <v/>
          </cell>
          <cell r="O73">
            <v>5</v>
          </cell>
          <cell r="P73">
            <v>1008</v>
          </cell>
          <cell r="Q73">
            <v>671</v>
          </cell>
          <cell r="R73">
            <v>48</v>
          </cell>
          <cell r="S73">
            <v>27</v>
          </cell>
          <cell r="T73">
            <v>6</v>
          </cell>
          <cell r="U73" t="str">
            <v/>
          </cell>
          <cell r="V73" t="str">
            <v/>
          </cell>
          <cell r="W73" t="str">
            <v/>
          </cell>
          <cell r="X73" t="str">
            <v/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  <cell r="AC73" t="str">
            <v/>
          </cell>
          <cell r="AD73" t="str">
            <v/>
          </cell>
          <cell r="AE73" t="str">
            <v>TVT-02</v>
          </cell>
          <cell r="AF73">
            <v>9</v>
          </cell>
          <cell r="AG73" t="str">
            <v/>
          </cell>
          <cell r="AH73">
            <v>10</v>
          </cell>
          <cell r="AI73">
            <v>9</v>
          </cell>
          <cell r="AJ73" t="str">
            <v>F2</v>
          </cell>
          <cell r="AK73">
            <v>0</v>
          </cell>
          <cell r="AL73" t="str">
            <v/>
          </cell>
          <cell r="AM73">
            <v>300</v>
          </cell>
          <cell r="AN73">
            <v>279</v>
          </cell>
          <cell r="AO73">
            <v>258</v>
          </cell>
          <cell r="AP73">
            <v>237</v>
          </cell>
          <cell r="AQ73">
            <v>216</v>
          </cell>
          <cell r="AR73">
            <v>195</v>
          </cell>
          <cell r="AS73">
            <v>174</v>
          </cell>
          <cell r="AT73">
            <v>153</v>
          </cell>
          <cell r="AU73">
            <v>132</v>
          </cell>
          <cell r="AV73" t="str">
            <v/>
          </cell>
          <cell r="AW73" t="str">
            <v/>
          </cell>
          <cell r="AX73" t="str">
            <v/>
          </cell>
          <cell r="AY73" t="str">
            <v/>
          </cell>
          <cell r="AZ73" t="str">
            <v/>
          </cell>
          <cell r="BA73" t="str">
            <v/>
          </cell>
          <cell r="BB73" t="str">
            <v/>
          </cell>
          <cell r="BC73" t="str">
            <v/>
          </cell>
          <cell r="BD73" t="str">
            <v/>
          </cell>
          <cell r="BE73" t="str">
            <v/>
          </cell>
          <cell r="BF73" t="str">
            <v/>
          </cell>
          <cell r="BG73" t="str">
            <v/>
          </cell>
          <cell r="BH73" t="str">
            <v/>
          </cell>
          <cell r="BI73" t="str">
            <v/>
          </cell>
          <cell r="BJ73" t="str">
            <v/>
          </cell>
          <cell r="BK73" t="str">
            <v/>
          </cell>
        </row>
        <row r="74">
          <cell r="L74" t="str">
            <v>TVT-03</v>
          </cell>
          <cell r="M74">
            <v>14</v>
          </cell>
          <cell r="N74" t="str">
            <v/>
          </cell>
          <cell r="O74">
            <v>5</v>
          </cell>
          <cell r="P74">
            <v>1010</v>
          </cell>
          <cell r="Q74">
            <v>715</v>
          </cell>
          <cell r="R74">
            <v>694</v>
          </cell>
          <cell r="S74">
            <v>673</v>
          </cell>
          <cell r="T74">
            <v>8</v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>TVT-03</v>
          </cell>
          <cell r="AF74">
            <v>9</v>
          </cell>
          <cell r="AG74" t="str">
            <v/>
          </cell>
          <cell r="AH74">
            <v>10</v>
          </cell>
          <cell r="AI74">
            <v>9</v>
          </cell>
          <cell r="AJ74" t="str">
            <v>D2</v>
          </cell>
          <cell r="AK74">
            <v>0</v>
          </cell>
          <cell r="AL74" t="str">
            <v/>
          </cell>
          <cell r="AM74">
            <v>302</v>
          </cell>
          <cell r="AN74">
            <v>281</v>
          </cell>
          <cell r="AO74">
            <v>260</v>
          </cell>
          <cell r="AP74">
            <v>239</v>
          </cell>
          <cell r="AQ74">
            <v>218</v>
          </cell>
          <cell r="AR74">
            <v>197</v>
          </cell>
          <cell r="AS74">
            <v>176</v>
          </cell>
          <cell r="AT74">
            <v>155</v>
          </cell>
          <cell r="AU74">
            <v>134</v>
          </cell>
          <cell r="AV74" t="str">
            <v/>
          </cell>
          <cell r="AW74" t="str">
            <v/>
          </cell>
          <cell r="AX74" t="str">
            <v/>
          </cell>
          <cell r="AY74" t="str">
            <v/>
          </cell>
          <cell r="AZ74" t="str">
            <v/>
          </cell>
          <cell r="BA74" t="str">
            <v/>
          </cell>
          <cell r="BB74" t="str">
            <v/>
          </cell>
          <cell r="BC74" t="str">
            <v/>
          </cell>
          <cell r="BD74" t="str">
            <v/>
          </cell>
          <cell r="BE74" t="str">
            <v/>
          </cell>
          <cell r="BF74" t="str">
            <v/>
          </cell>
          <cell r="BG74" t="str">
            <v/>
          </cell>
          <cell r="BH74" t="str">
            <v/>
          </cell>
          <cell r="BI74" t="str">
            <v/>
          </cell>
          <cell r="BJ74" t="str">
            <v/>
          </cell>
          <cell r="BK74" t="str">
            <v/>
          </cell>
        </row>
        <row r="75">
          <cell r="L75" t="str">
            <v>VIZ-01</v>
          </cell>
          <cell r="M75">
            <v>5</v>
          </cell>
          <cell r="N75" t="str">
            <v/>
          </cell>
          <cell r="O75">
            <v>2</v>
          </cell>
          <cell r="P75">
            <v>1017</v>
          </cell>
          <cell r="Q75">
            <v>15</v>
          </cell>
          <cell r="R75" t="str">
            <v/>
          </cell>
          <cell r="S75" t="str">
            <v/>
          </cell>
          <cell r="T75" t="str">
            <v/>
          </cell>
          <cell r="U75" t="str">
            <v/>
          </cell>
          <cell r="V75" t="str">
            <v/>
          </cell>
          <cell r="W75" t="str">
            <v/>
          </cell>
          <cell r="X75" t="str">
            <v/>
          </cell>
          <cell r="Y75" t="str">
            <v/>
          </cell>
          <cell r="Z75" t="str">
            <v/>
          </cell>
          <cell r="AA75" t="str">
            <v/>
          </cell>
          <cell r="AB75" t="str">
            <v/>
          </cell>
          <cell r="AC75" t="str">
            <v/>
          </cell>
          <cell r="AD75" t="str">
            <v/>
          </cell>
          <cell r="AE75" t="str">
            <v>VIZ-01</v>
          </cell>
          <cell r="AF75">
            <v>4</v>
          </cell>
          <cell r="AG75" t="str">
            <v/>
          </cell>
          <cell r="AH75">
            <v>5</v>
          </cell>
          <cell r="AI75">
            <v>4</v>
          </cell>
          <cell r="AJ75" t="str">
            <v>D1</v>
          </cell>
          <cell r="AK75">
            <v>0</v>
          </cell>
          <cell r="AL75" t="str">
            <v/>
          </cell>
          <cell r="AM75">
            <v>309</v>
          </cell>
          <cell r="AN75">
            <v>288</v>
          </cell>
          <cell r="AO75">
            <v>267</v>
          </cell>
          <cell r="AP75">
            <v>246</v>
          </cell>
          <cell r="AQ75" t="str">
            <v/>
          </cell>
          <cell r="AR75" t="str">
            <v/>
          </cell>
          <cell r="AS75" t="str">
            <v/>
          </cell>
          <cell r="AT75" t="str">
            <v/>
          </cell>
          <cell r="AU75" t="str">
            <v/>
          </cell>
          <cell r="AV75" t="str">
            <v/>
          </cell>
          <cell r="AW75" t="str">
            <v/>
          </cell>
          <cell r="AX75" t="str">
            <v/>
          </cell>
          <cell r="AY75" t="str">
            <v/>
          </cell>
          <cell r="AZ75" t="str">
            <v/>
          </cell>
          <cell r="BA75" t="str">
            <v/>
          </cell>
          <cell r="BB75" t="str">
            <v/>
          </cell>
          <cell r="BC75" t="str">
            <v/>
          </cell>
          <cell r="BD75" t="str">
            <v/>
          </cell>
          <cell r="BE75" t="str">
            <v/>
          </cell>
          <cell r="BF75" t="str">
            <v/>
          </cell>
          <cell r="BG75" t="str">
            <v/>
          </cell>
          <cell r="BH75" t="str">
            <v/>
          </cell>
          <cell r="BI75" t="str">
            <v/>
          </cell>
          <cell r="BJ75" t="str">
            <v/>
          </cell>
          <cell r="BK75" t="str">
            <v/>
          </cell>
        </row>
        <row r="76">
          <cell r="L76" t="str">
            <v>VIZ-02</v>
          </cell>
          <cell r="M76">
            <v>8</v>
          </cell>
          <cell r="N76" t="str">
            <v/>
          </cell>
          <cell r="O76">
            <v>3</v>
          </cell>
          <cell r="P76">
            <v>1010</v>
          </cell>
          <cell r="Q76">
            <v>715</v>
          </cell>
          <cell r="R76">
            <v>673</v>
          </cell>
          <cell r="S76" t="str">
            <v/>
          </cell>
          <cell r="T76" t="str">
            <v/>
          </cell>
          <cell r="U76" t="str">
            <v/>
          </cell>
          <cell r="V76" t="str">
            <v/>
          </cell>
          <cell r="W76" t="str">
            <v/>
          </cell>
          <cell r="X76" t="str">
            <v/>
          </cell>
          <cell r="Y76" t="str">
            <v/>
          </cell>
          <cell r="Z76" t="str">
            <v/>
          </cell>
          <cell r="AA76" t="str">
            <v/>
          </cell>
          <cell r="AB76" t="str">
            <v/>
          </cell>
          <cell r="AC76" t="str">
            <v/>
          </cell>
          <cell r="AD76" t="str">
            <v/>
          </cell>
          <cell r="AE76" t="str">
            <v>VIZ-02</v>
          </cell>
          <cell r="AF76">
            <v>9</v>
          </cell>
          <cell r="AG76" t="str">
            <v/>
          </cell>
          <cell r="AH76">
            <v>10</v>
          </cell>
          <cell r="AI76">
            <v>9</v>
          </cell>
          <cell r="AJ76" t="str">
            <v>D2</v>
          </cell>
          <cell r="AK76">
            <v>0</v>
          </cell>
          <cell r="AL76" t="str">
            <v/>
          </cell>
          <cell r="AM76">
            <v>302</v>
          </cell>
          <cell r="AN76">
            <v>281</v>
          </cell>
          <cell r="AO76">
            <v>260</v>
          </cell>
          <cell r="AP76">
            <v>239</v>
          </cell>
          <cell r="AQ76">
            <v>218</v>
          </cell>
          <cell r="AR76">
            <v>197</v>
          </cell>
          <cell r="AS76">
            <v>176</v>
          </cell>
          <cell r="AT76">
            <v>155</v>
          </cell>
          <cell r="AU76">
            <v>134</v>
          </cell>
          <cell r="AV76" t="str">
            <v/>
          </cell>
          <cell r="AW76" t="str">
            <v/>
          </cell>
          <cell r="AX76" t="str">
            <v/>
          </cell>
          <cell r="AY76" t="str">
            <v/>
          </cell>
          <cell r="AZ76" t="str">
            <v/>
          </cell>
          <cell r="BA76" t="str">
            <v/>
          </cell>
          <cell r="BB76" t="str">
            <v/>
          </cell>
          <cell r="BC76" t="str">
            <v/>
          </cell>
          <cell r="BD76" t="str">
            <v/>
          </cell>
          <cell r="BE76" t="str">
            <v/>
          </cell>
          <cell r="BF76" t="str">
            <v/>
          </cell>
          <cell r="BG76" t="str">
            <v/>
          </cell>
          <cell r="BH76" t="str">
            <v/>
          </cell>
          <cell r="BI76" t="str">
            <v/>
          </cell>
          <cell r="BJ76" t="str">
            <v/>
          </cell>
          <cell r="BK76" t="str">
            <v/>
          </cell>
        </row>
        <row r="77">
          <cell r="L77" t="str">
            <v>VIZ-03</v>
          </cell>
          <cell r="M77">
            <v>8</v>
          </cell>
          <cell r="N77" t="str">
            <v/>
          </cell>
          <cell r="O77">
            <v>3</v>
          </cell>
          <cell r="P77">
            <v>1003</v>
          </cell>
          <cell r="Q77">
            <v>708</v>
          </cell>
          <cell r="R77">
            <v>687</v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>VIZ-03</v>
          </cell>
          <cell r="AF77">
            <v>9</v>
          </cell>
          <cell r="AG77" t="str">
            <v/>
          </cell>
          <cell r="AH77">
            <v>10</v>
          </cell>
          <cell r="AI77">
            <v>9</v>
          </cell>
          <cell r="AJ77" t="str">
            <v>D3</v>
          </cell>
          <cell r="AK77">
            <v>0</v>
          </cell>
          <cell r="AL77" t="str">
            <v/>
          </cell>
          <cell r="AM77">
            <v>295</v>
          </cell>
          <cell r="AN77">
            <v>274</v>
          </cell>
          <cell r="AO77">
            <v>253</v>
          </cell>
          <cell r="AP77">
            <v>232</v>
          </cell>
          <cell r="AQ77">
            <v>211</v>
          </cell>
          <cell r="AR77">
            <v>190</v>
          </cell>
          <cell r="AS77">
            <v>169</v>
          </cell>
          <cell r="AT77">
            <v>148</v>
          </cell>
          <cell r="AU77">
            <v>127</v>
          </cell>
          <cell r="AV77" t="str">
            <v/>
          </cell>
          <cell r="AW77" t="str">
            <v/>
          </cell>
          <cell r="AX77" t="str">
            <v/>
          </cell>
          <cell r="AY77" t="str">
            <v/>
          </cell>
          <cell r="AZ77" t="str">
            <v/>
          </cell>
          <cell r="BA77" t="str">
            <v/>
          </cell>
          <cell r="BB77" t="str">
            <v/>
          </cell>
          <cell r="BC77" t="str">
            <v/>
          </cell>
          <cell r="BD77" t="str">
            <v/>
          </cell>
          <cell r="BE77" t="str">
            <v/>
          </cell>
          <cell r="BF77" t="str">
            <v/>
          </cell>
          <cell r="BG77" t="str">
            <v/>
          </cell>
          <cell r="BH77" t="str">
            <v/>
          </cell>
          <cell r="BI77" t="str">
            <v/>
          </cell>
          <cell r="BJ77" t="str">
            <v/>
          </cell>
          <cell r="BK77" t="str">
            <v/>
          </cell>
        </row>
        <row r="78">
          <cell r="L78" t="str">
            <v>WAR-02</v>
          </cell>
          <cell r="M78">
            <v>8</v>
          </cell>
          <cell r="N78" t="str">
            <v/>
          </cell>
          <cell r="O78">
            <v>3</v>
          </cell>
          <cell r="P78">
            <v>50</v>
          </cell>
          <cell r="Q78">
            <v>29</v>
          </cell>
          <cell r="R78">
            <v>8</v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>WAR-02</v>
          </cell>
          <cell r="AF78">
            <v>11</v>
          </cell>
          <cell r="AG78" t="str">
            <v/>
          </cell>
          <cell r="AH78">
            <v>12</v>
          </cell>
          <cell r="AI78">
            <v>11</v>
          </cell>
          <cell r="AJ78" t="str">
            <v>D2</v>
          </cell>
          <cell r="AK78">
            <v>0</v>
          </cell>
          <cell r="AL78" t="str">
            <v/>
          </cell>
          <cell r="AM78">
            <v>302</v>
          </cell>
          <cell r="AN78">
            <v>281</v>
          </cell>
          <cell r="AO78">
            <v>260</v>
          </cell>
          <cell r="AP78">
            <v>239</v>
          </cell>
          <cell r="AQ78">
            <v>218</v>
          </cell>
          <cell r="AR78">
            <v>197</v>
          </cell>
          <cell r="AS78">
            <v>176</v>
          </cell>
          <cell r="AT78">
            <v>155</v>
          </cell>
          <cell r="AU78">
            <v>134</v>
          </cell>
          <cell r="AV78">
            <v>113</v>
          </cell>
          <cell r="AW78">
            <v>92</v>
          </cell>
          <cell r="AX78" t="str">
            <v/>
          </cell>
          <cell r="AY78" t="str">
            <v/>
          </cell>
          <cell r="AZ78" t="str">
            <v/>
          </cell>
          <cell r="BA78" t="str">
            <v/>
          </cell>
          <cell r="BB78" t="str">
            <v/>
          </cell>
          <cell r="BC78" t="str">
            <v/>
          </cell>
          <cell r="BD78" t="str">
            <v/>
          </cell>
          <cell r="BE78" t="str">
            <v/>
          </cell>
          <cell r="BF78" t="str">
            <v/>
          </cell>
          <cell r="BG78" t="str">
            <v/>
          </cell>
          <cell r="BH78" t="str">
            <v/>
          </cell>
          <cell r="BI78" t="str">
            <v/>
          </cell>
          <cell r="BJ78" t="str">
            <v/>
          </cell>
          <cell r="BK78" t="str">
            <v/>
          </cell>
        </row>
        <row r="79">
          <cell r="L79" t="str">
            <v>NAT-01</v>
          </cell>
          <cell r="M79">
            <v>2</v>
          </cell>
          <cell r="N79" t="str">
            <v/>
          </cell>
          <cell r="O79">
            <v>1</v>
          </cell>
          <cell r="P79">
            <v>201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>NAT-01</v>
          </cell>
          <cell r="AF79">
            <v>5</v>
          </cell>
          <cell r="AG79" t="str">
            <v/>
          </cell>
          <cell r="AH79">
            <v>6</v>
          </cell>
          <cell r="AI79">
            <v>5</v>
          </cell>
          <cell r="AJ79" t="str">
            <v>G1</v>
          </cell>
          <cell r="AK79">
            <v>0</v>
          </cell>
          <cell r="AL79" t="str">
            <v/>
          </cell>
          <cell r="AM79">
            <v>306</v>
          </cell>
          <cell r="AN79">
            <v>285</v>
          </cell>
          <cell r="AO79">
            <v>264</v>
          </cell>
          <cell r="AP79">
            <v>243</v>
          </cell>
          <cell r="AQ79">
            <v>222</v>
          </cell>
          <cell r="AR79" t="str">
            <v/>
          </cell>
          <cell r="AS79" t="str">
            <v/>
          </cell>
          <cell r="AT79" t="str">
            <v/>
          </cell>
          <cell r="AU79" t="str">
            <v/>
          </cell>
          <cell r="AV79" t="str">
            <v/>
          </cell>
          <cell r="AW79" t="str">
            <v/>
          </cell>
          <cell r="AX79" t="str">
            <v/>
          </cell>
          <cell r="AY79" t="str">
            <v/>
          </cell>
          <cell r="AZ79" t="str">
            <v/>
          </cell>
          <cell r="BA79" t="str">
            <v/>
          </cell>
          <cell r="BB79" t="str">
            <v/>
          </cell>
          <cell r="BC79" t="str">
            <v/>
          </cell>
          <cell r="BD79" t="str">
            <v/>
          </cell>
          <cell r="BE79" t="str">
            <v/>
          </cell>
          <cell r="BF79" t="str">
            <v/>
          </cell>
          <cell r="BG79" t="str">
            <v/>
          </cell>
          <cell r="BH79" t="str">
            <v/>
          </cell>
          <cell r="BI79" t="str">
            <v/>
          </cell>
          <cell r="BJ79" t="str">
            <v/>
          </cell>
          <cell r="BK79" t="str">
            <v/>
          </cell>
        </row>
        <row r="80">
          <cell r="L80" t="str">
            <v>APS1-01</v>
          </cell>
          <cell r="M80" t="str">
            <v>tim</v>
          </cell>
          <cell r="N80" t="str">
            <v>erro</v>
          </cell>
          <cell r="O80" t="str">
            <v>tim</v>
          </cell>
          <cell r="P80" t="e">
            <v>#NUM!</v>
          </cell>
          <cell r="Q80" t="e">
            <v>#NUM!</v>
          </cell>
          <cell r="R80" t="e">
            <v>#NUM!</v>
          </cell>
          <cell r="S80" t="e">
            <v>#NUM!</v>
          </cell>
          <cell r="T80" t="e">
            <v>#NUM!</v>
          </cell>
          <cell r="U80" t="e">
            <v>#NUM!</v>
          </cell>
          <cell r="V80" t="e">
            <v>#NUM!</v>
          </cell>
          <cell r="W80" t="e">
            <v>#NUM!</v>
          </cell>
          <cell r="X80" t="e">
            <v>#NUM!</v>
          </cell>
          <cell r="Y80" t="e">
            <v>#NUM!</v>
          </cell>
          <cell r="Z80" t="e">
            <v>#NUM!</v>
          </cell>
          <cell r="AA80" t="e">
            <v>#NUM!</v>
          </cell>
          <cell r="AB80" t="e">
            <v>#NUM!</v>
          </cell>
          <cell r="AC80" t="e">
            <v>#NUM!</v>
          </cell>
          <cell r="AD80" t="e">
            <v>#NUM!</v>
          </cell>
          <cell r="AE80" t="str">
            <v>APS1-01</v>
          </cell>
          <cell r="AF80" t="str">
            <v>tim</v>
          </cell>
          <cell r="AG80" t="str">
            <v>erro</v>
          </cell>
          <cell r="AH80" t="str">
            <v>tim</v>
          </cell>
          <cell r="AI80">
            <v>0</v>
          </cell>
          <cell r="AJ80" t="str">
            <v>ver tim</v>
          </cell>
          <cell r="AK80">
            <v>0</v>
          </cell>
          <cell r="AL80" t="str">
            <v/>
          </cell>
          <cell r="AM80" t="str">
            <v/>
          </cell>
          <cell r="AN80" t="str">
            <v/>
          </cell>
          <cell r="AO80" t="str">
            <v/>
          </cell>
          <cell r="AP80" t="str">
            <v/>
          </cell>
          <cell r="AQ80" t="str">
            <v/>
          </cell>
          <cell r="AR80" t="str">
            <v/>
          </cell>
          <cell r="AS80" t="str">
            <v/>
          </cell>
          <cell r="AT80" t="str">
            <v/>
          </cell>
          <cell r="AU80" t="str">
            <v/>
          </cell>
          <cell r="AV80" t="str">
            <v/>
          </cell>
          <cell r="AW80" t="str">
            <v/>
          </cell>
          <cell r="AX80" t="str">
            <v/>
          </cell>
          <cell r="AY80" t="str">
            <v/>
          </cell>
          <cell r="AZ80" t="str">
            <v/>
          </cell>
          <cell r="BA80" t="str">
            <v/>
          </cell>
          <cell r="BB80" t="str">
            <v/>
          </cell>
          <cell r="BC80" t="str">
            <v/>
          </cell>
          <cell r="BD80" t="str">
            <v/>
          </cell>
          <cell r="BE80" t="str">
            <v/>
          </cell>
          <cell r="BF80" t="str">
            <v/>
          </cell>
          <cell r="BG80" t="str">
            <v/>
          </cell>
          <cell r="BH80" t="str">
            <v/>
          </cell>
          <cell r="BI80" t="str">
            <v/>
          </cell>
          <cell r="BJ80" t="str">
            <v/>
          </cell>
          <cell r="BK80" t="str">
            <v/>
          </cell>
        </row>
        <row r="81">
          <cell r="L81" t="str">
            <v>APS1-02</v>
          </cell>
          <cell r="M81" t="str">
            <v>tim</v>
          </cell>
          <cell r="N81" t="str">
            <v>erro</v>
          </cell>
          <cell r="O81" t="str">
            <v>tim</v>
          </cell>
          <cell r="P81" t="e">
            <v>#NUM!</v>
          </cell>
          <cell r="Q81" t="e">
            <v>#NUM!</v>
          </cell>
          <cell r="R81" t="e">
            <v>#NUM!</v>
          </cell>
          <cell r="S81" t="e">
            <v>#NUM!</v>
          </cell>
          <cell r="T81" t="e">
            <v>#NUM!</v>
          </cell>
          <cell r="U81" t="e">
            <v>#NUM!</v>
          </cell>
          <cell r="V81" t="e">
            <v>#NUM!</v>
          </cell>
          <cell r="W81" t="e">
            <v>#NUM!</v>
          </cell>
          <cell r="X81" t="e">
            <v>#NUM!</v>
          </cell>
          <cell r="Y81" t="e">
            <v>#NUM!</v>
          </cell>
          <cell r="Z81" t="e">
            <v>#NUM!</v>
          </cell>
          <cell r="AA81" t="e">
            <v>#NUM!</v>
          </cell>
          <cell r="AB81" t="e">
            <v>#NUM!</v>
          </cell>
          <cell r="AC81" t="e">
            <v>#NUM!</v>
          </cell>
          <cell r="AD81" t="e">
            <v>#NUM!</v>
          </cell>
          <cell r="AE81" t="str">
            <v>APS1-02</v>
          </cell>
          <cell r="AF81" t="str">
            <v>tim</v>
          </cell>
          <cell r="AG81" t="str">
            <v>erro</v>
          </cell>
          <cell r="AH81" t="str">
            <v>tim</v>
          </cell>
          <cell r="AI81">
            <v>0</v>
          </cell>
          <cell r="AJ81" t="str">
            <v>ver tim</v>
          </cell>
          <cell r="AK81">
            <v>0</v>
          </cell>
          <cell r="AL81" t="str">
            <v/>
          </cell>
          <cell r="AM81" t="str">
            <v/>
          </cell>
          <cell r="AN81" t="str">
            <v/>
          </cell>
          <cell r="AO81" t="str">
            <v/>
          </cell>
          <cell r="AP81" t="str">
            <v/>
          </cell>
          <cell r="AQ81" t="str">
            <v/>
          </cell>
          <cell r="AR81" t="str">
            <v/>
          </cell>
          <cell r="AS81" t="str">
            <v/>
          </cell>
          <cell r="AT81" t="str">
            <v/>
          </cell>
          <cell r="AU81" t="str">
            <v/>
          </cell>
          <cell r="AV81" t="str">
            <v/>
          </cell>
          <cell r="AW81" t="str">
            <v/>
          </cell>
          <cell r="AX81" t="str">
            <v/>
          </cell>
          <cell r="AY81" t="str">
            <v/>
          </cell>
          <cell r="AZ81" t="str">
            <v/>
          </cell>
          <cell r="BA81" t="str">
            <v/>
          </cell>
          <cell r="BB81" t="str">
            <v/>
          </cell>
          <cell r="BC81" t="str">
            <v/>
          </cell>
          <cell r="BD81" t="str">
            <v/>
          </cell>
          <cell r="BE81" t="str">
            <v/>
          </cell>
          <cell r="BF81" t="str">
            <v/>
          </cell>
          <cell r="BG81" t="str">
            <v/>
          </cell>
          <cell r="BH81" t="str">
            <v/>
          </cell>
          <cell r="BI81" t="str">
            <v/>
          </cell>
          <cell r="BJ81" t="str">
            <v/>
          </cell>
          <cell r="BK81" t="str">
            <v/>
          </cell>
        </row>
        <row r="82">
          <cell r="L82" t="str">
            <v>APS1-03</v>
          </cell>
          <cell r="M82" t="str">
            <v>tim</v>
          </cell>
          <cell r="N82" t="str">
            <v>erro</v>
          </cell>
          <cell r="O82" t="str">
            <v>tim</v>
          </cell>
          <cell r="P82" t="e">
            <v>#NUM!</v>
          </cell>
          <cell r="Q82" t="e">
            <v>#NUM!</v>
          </cell>
          <cell r="R82" t="e">
            <v>#NUM!</v>
          </cell>
          <cell r="S82" t="e">
            <v>#NUM!</v>
          </cell>
          <cell r="T82" t="e">
            <v>#NUM!</v>
          </cell>
          <cell r="U82" t="e">
            <v>#NUM!</v>
          </cell>
          <cell r="V82" t="e">
            <v>#NUM!</v>
          </cell>
          <cell r="W82" t="e">
            <v>#NUM!</v>
          </cell>
          <cell r="X82" t="e">
            <v>#NUM!</v>
          </cell>
          <cell r="Y82" t="e">
            <v>#NUM!</v>
          </cell>
          <cell r="Z82" t="e">
            <v>#NUM!</v>
          </cell>
          <cell r="AA82" t="e">
            <v>#NUM!</v>
          </cell>
          <cell r="AB82" t="e">
            <v>#NUM!</v>
          </cell>
          <cell r="AC82" t="e">
            <v>#NUM!</v>
          </cell>
          <cell r="AD82" t="e">
            <v>#NUM!</v>
          </cell>
          <cell r="AE82" t="str">
            <v>APS1-03</v>
          </cell>
          <cell r="AF82" t="str">
            <v>tim</v>
          </cell>
          <cell r="AG82" t="str">
            <v>erro</v>
          </cell>
          <cell r="AH82" t="str">
            <v>tim</v>
          </cell>
          <cell r="AI82">
            <v>0</v>
          </cell>
          <cell r="AJ82" t="str">
            <v>ver tim</v>
          </cell>
          <cell r="AK82">
            <v>0</v>
          </cell>
          <cell r="AL82" t="str">
            <v/>
          </cell>
          <cell r="AM82" t="str">
            <v/>
          </cell>
          <cell r="AN82" t="str">
            <v/>
          </cell>
          <cell r="AO82" t="str">
            <v/>
          </cell>
          <cell r="AP82" t="str">
            <v/>
          </cell>
          <cell r="AQ82" t="str">
            <v/>
          </cell>
          <cell r="AR82" t="str">
            <v/>
          </cell>
          <cell r="AS82" t="str">
            <v/>
          </cell>
          <cell r="AT82" t="str">
            <v/>
          </cell>
          <cell r="AU82" t="str">
            <v/>
          </cell>
          <cell r="AV82" t="str">
            <v/>
          </cell>
          <cell r="AW82" t="str">
            <v/>
          </cell>
          <cell r="AX82" t="str">
            <v/>
          </cell>
          <cell r="AY82" t="str">
            <v/>
          </cell>
          <cell r="AZ82" t="str">
            <v/>
          </cell>
          <cell r="BA82" t="str">
            <v/>
          </cell>
          <cell r="BB82" t="str">
            <v/>
          </cell>
          <cell r="BC82" t="str">
            <v/>
          </cell>
          <cell r="BD82" t="str">
            <v/>
          </cell>
          <cell r="BE82" t="str">
            <v/>
          </cell>
          <cell r="BF82" t="str">
            <v/>
          </cell>
          <cell r="BG82" t="str">
            <v/>
          </cell>
          <cell r="BH82" t="str">
            <v/>
          </cell>
          <cell r="BI82" t="str">
            <v/>
          </cell>
          <cell r="BJ82" t="str">
            <v/>
          </cell>
          <cell r="BK82" t="str">
            <v/>
          </cell>
        </row>
        <row r="83">
          <cell r="L83" t="str">
            <v>APS2-01</v>
          </cell>
          <cell r="M83" t="str">
            <v>tim</v>
          </cell>
          <cell r="N83" t="str">
            <v>erro</v>
          </cell>
          <cell r="O83" t="str">
            <v>tim</v>
          </cell>
          <cell r="P83" t="e">
            <v>#NUM!</v>
          </cell>
          <cell r="Q83" t="e">
            <v>#NUM!</v>
          </cell>
          <cell r="R83" t="e">
            <v>#NUM!</v>
          </cell>
          <cell r="S83" t="e">
            <v>#NUM!</v>
          </cell>
          <cell r="T83" t="e">
            <v>#NUM!</v>
          </cell>
          <cell r="U83" t="e">
            <v>#NUM!</v>
          </cell>
          <cell r="V83" t="e">
            <v>#NUM!</v>
          </cell>
          <cell r="W83" t="e">
            <v>#NUM!</v>
          </cell>
          <cell r="X83" t="e">
            <v>#NUM!</v>
          </cell>
          <cell r="Y83" t="e">
            <v>#NUM!</v>
          </cell>
          <cell r="Z83" t="e">
            <v>#NUM!</v>
          </cell>
          <cell r="AA83" t="e">
            <v>#NUM!</v>
          </cell>
          <cell r="AB83" t="e">
            <v>#NUM!</v>
          </cell>
          <cell r="AC83" t="e">
            <v>#NUM!</v>
          </cell>
          <cell r="AD83" t="e">
            <v>#NUM!</v>
          </cell>
          <cell r="AE83" t="str">
            <v>APS2-01</v>
          </cell>
          <cell r="AF83" t="str">
            <v>tim</v>
          </cell>
          <cell r="AG83" t="str">
            <v>erro</v>
          </cell>
          <cell r="AH83" t="str">
            <v>tim</v>
          </cell>
          <cell r="AI83">
            <v>0</v>
          </cell>
          <cell r="AJ83" t="str">
            <v>ver tim</v>
          </cell>
          <cell r="AK83">
            <v>0</v>
          </cell>
          <cell r="AL83" t="str">
            <v/>
          </cell>
          <cell r="AM83" t="str">
            <v/>
          </cell>
          <cell r="AN83" t="str">
            <v/>
          </cell>
          <cell r="AO83" t="str">
            <v/>
          </cell>
          <cell r="AP83" t="str">
            <v/>
          </cell>
          <cell r="AQ83" t="str">
            <v/>
          </cell>
          <cell r="AR83" t="str">
            <v/>
          </cell>
          <cell r="AS83" t="str">
            <v/>
          </cell>
          <cell r="AT83" t="str">
            <v/>
          </cell>
          <cell r="AU83" t="str">
            <v/>
          </cell>
          <cell r="AV83" t="str">
            <v/>
          </cell>
          <cell r="AW83" t="str">
            <v/>
          </cell>
          <cell r="AX83" t="str">
            <v/>
          </cell>
          <cell r="AY83" t="str">
            <v/>
          </cell>
          <cell r="AZ83" t="str">
            <v/>
          </cell>
          <cell r="BA83" t="str">
            <v/>
          </cell>
          <cell r="BB83" t="str">
            <v/>
          </cell>
          <cell r="BC83" t="str">
            <v/>
          </cell>
          <cell r="BD83" t="str">
            <v/>
          </cell>
          <cell r="BE83" t="str">
            <v/>
          </cell>
          <cell r="BF83" t="str">
            <v/>
          </cell>
          <cell r="BG83" t="str">
            <v/>
          </cell>
          <cell r="BH83" t="str">
            <v/>
          </cell>
          <cell r="BI83" t="str">
            <v/>
          </cell>
          <cell r="BJ83" t="str">
            <v/>
          </cell>
          <cell r="BK83" t="str">
            <v/>
          </cell>
        </row>
        <row r="84">
          <cell r="L84" t="str">
            <v>APS2-02</v>
          </cell>
          <cell r="M84" t="str">
            <v>tim</v>
          </cell>
          <cell r="N84" t="str">
            <v>erro</v>
          </cell>
          <cell r="O84" t="str">
            <v>tim</v>
          </cell>
          <cell r="P84" t="e">
            <v>#NUM!</v>
          </cell>
          <cell r="Q84" t="e">
            <v>#NUM!</v>
          </cell>
          <cell r="R84" t="e">
            <v>#NUM!</v>
          </cell>
          <cell r="S84" t="e">
            <v>#NUM!</v>
          </cell>
          <cell r="T84" t="e">
            <v>#NUM!</v>
          </cell>
          <cell r="U84" t="e">
            <v>#NUM!</v>
          </cell>
          <cell r="V84" t="e">
            <v>#NUM!</v>
          </cell>
          <cell r="W84" t="e">
            <v>#NUM!</v>
          </cell>
          <cell r="X84" t="e">
            <v>#NUM!</v>
          </cell>
          <cell r="Y84" t="e">
            <v>#NUM!</v>
          </cell>
          <cell r="Z84" t="e">
            <v>#NUM!</v>
          </cell>
          <cell r="AA84" t="e">
            <v>#NUM!</v>
          </cell>
          <cell r="AB84" t="e">
            <v>#NUM!</v>
          </cell>
          <cell r="AC84" t="e">
            <v>#NUM!</v>
          </cell>
          <cell r="AD84" t="e">
            <v>#NUM!</v>
          </cell>
          <cell r="AE84" t="str">
            <v>APS2-02</v>
          </cell>
          <cell r="AF84" t="str">
            <v>tim</v>
          </cell>
          <cell r="AG84" t="str">
            <v>erro</v>
          </cell>
          <cell r="AH84" t="str">
            <v>tim</v>
          </cell>
          <cell r="AI84">
            <v>0</v>
          </cell>
          <cell r="AJ84" t="str">
            <v>ver tim</v>
          </cell>
          <cell r="AK84">
            <v>0</v>
          </cell>
          <cell r="AL84" t="str">
            <v/>
          </cell>
          <cell r="AM84" t="str">
            <v/>
          </cell>
          <cell r="AN84" t="str">
            <v/>
          </cell>
          <cell r="AO84" t="str">
            <v/>
          </cell>
          <cell r="AP84" t="str">
            <v/>
          </cell>
          <cell r="AQ84" t="str">
            <v/>
          </cell>
          <cell r="AR84" t="str">
            <v/>
          </cell>
          <cell r="AS84" t="str">
            <v/>
          </cell>
          <cell r="AT84" t="str">
            <v/>
          </cell>
          <cell r="AU84" t="str">
            <v/>
          </cell>
          <cell r="AV84" t="str">
            <v/>
          </cell>
          <cell r="AW84" t="str">
            <v/>
          </cell>
          <cell r="AX84" t="str">
            <v/>
          </cell>
          <cell r="AY84" t="str">
            <v/>
          </cell>
          <cell r="AZ84" t="str">
            <v/>
          </cell>
          <cell r="BA84" t="str">
            <v/>
          </cell>
          <cell r="BB84" t="str">
            <v/>
          </cell>
          <cell r="BC84" t="str">
            <v/>
          </cell>
          <cell r="BD84" t="str">
            <v/>
          </cell>
          <cell r="BE84" t="str">
            <v/>
          </cell>
          <cell r="BF84" t="str">
            <v/>
          </cell>
          <cell r="BG84" t="str">
            <v/>
          </cell>
          <cell r="BH84" t="str">
            <v/>
          </cell>
          <cell r="BI84" t="str">
            <v/>
          </cell>
          <cell r="BJ84" t="str">
            <v/>
          </cell>
          <cell r="BK84" t="str">
            <v/>
          </cell>
        </row>
        <row r="85">
          <cell r="L85" t="str">
            <v>APS2-03</v>
          </cell>
          <cell r="M85" t="str">
            <v>tim</v>
          </cell>
          <cell r="N85" t="str">
            <v>erro</v>
          </cell>
          <cell r="O85" t="str">
            <v>tim</v>
          </cell>
          <cell r="P85" t="e">
            <v>#NUM!</v>
          </cell>
          <cell r="Q85" t="e">
            <v>#NUM!</v>
          </cell>
          <cell r="R85" t="e">
            <v>#NUM!</v>
          </cell>
          <cell r="S85" t="e">
            <v>#NUM!</v>
          </cell>
          <cell r="T85" t="e">
            <v>#NUM!</v>
          </cell>
          <cell r="U85" t="e">
            <v>#NUM!</v>
          </cell>
          <cell r="V85" t="e">
            <v>#NUM!</v>
          </cell>
          <cell r="W85" t="e">
            <v>#NUM!</v>
          </cell>
          <cell r="X85" t="e">
            <v>#NUM!</v>
          </cell>
          <cell r="Y85" t="e">
            <v>#NUM!</v>
          </cell>
          <cell r="Z85" t="e">
            <v>#NUM!</v>
          </cell>
          <cell r="AA85" t="e">
            <v>#NUM!</v>
          </cell>
          <cell r="AB85" t="e">
            <v>#NUM!</v>
          </cell>
          <cell r="AC85" t="e">
            <v>#NUM!</v>
          </cell>
          <cell r="AD85" t="e">
            <v>#NUM!</v>
          </cell>
          <cell r="AE85" t="str">
            <v>APS2-03</v>
          </cell>
          <cell r="AF85" t="str">
            <v>tim</v>
          </cell>
          <cell r="AG85" t="str">
            <v>erro</v>
          </cell>
          <cell r="AH85" t="str">
            <v>tim</v>
          </cell>
          <cell r="AI85">
            <v>0</v>
          </cell>
          <cell r="AJ85" t="str">
            <v>ver tim</v>
          </cell>
          <cell r="AK85">
            <v>0</v>
          </cell>
          <cell r="AL85" t="str">
            <v/>
          </cell>
          <cell r="AM85" t="str">
            <v/>
          </cell>
          <cell r="AN85" t="str">
            <v/>
          </cell>
          <cell r="AO85" t="str">
            <v/>
          </cell>
          <cell r="AP85" t="str">
            <v/>
          </cell>
          <cell r="AQ85" t="str">
            <v/>
          </cell>
          <cell r="AR85" t="str">
            <v/>
          </cell>
          <cell r="AS85" t="str">
            <v/>
          </cell>
          <cell r="AT85" t="str">
            <v/>
          </cell>
          <cell r="AU85" t="str">
            <v/>
          </cell>
          <cell r="AV85" t="str">
            <v/>
          </cell>
          <cell r="AW85" t="str">
            <v/>
          </cell>
          <cell r="AX85" t="str">
            <v/>
          </cell>
          <cell r="AY85" t="str">
            <v/>
          </cell>
          <cell r="AZ85" t="str">
            <v/>
          </cell>
          <cell r="BA85" t="str">
            <v/>
          </cell>
          <cell r="BB85" t="str">
            <v/>
          </cell>
          <cell r="BC85" t="str">
            <v/>
          </cell>
          <cell r="BD85" t="str">
            <v/>
          </cell>
          <cell r="BE85" t="str">
            <v/>
          </cell>
          <cell r="BF85" t="str">
            <v/>
          </cell>
          <cell r="BG85" t="str">
            <v/>
          </cell>
          <cell r="BH85" t="str">
            <v/>
          </cell>
          <cell r="BI85" t="str">
            <v/>
          </cell>
          <cell r="BJ85" t="str">
            <v/>
          </cell>
          <cell r="BK85" t="str">
            <v/>
          </cell>
        </row>
        <row r="86">
          <cell r="L86" t="str">
            <v>APU1-01</v>
          </cell>
          <cell r="M86" t="str">
            <v>tim</v>
          </cell>
          <cell r="N86" t="str">
            <v>erro</v>
          </cell>
          <cell r="O86" t="str">
            <v>tim</v>
          </cell>
          <cell r="P86" t="e">
            <v>#NUM!</v>
          </cell>
          <cell r="Q86" t="e">
            <v>#NUM!</v>
          </cell>
          <cell r="R86" t="e">
            <v>#NUM!</v>
          </cell>
          <cell r="S86" t="e">
            <v>#NUM!</v>
          </cell>
          <cell r="T86" t="e">
            <v>#NUM!</v>
          </cell>
          <cell r="U86" t="e">
            <v>#NUM!</v>
          </cell>
          <cell r="V86" t="e">
            <v>#NUM!</v>
          </cell>
          <cell r="W86" t="e">
            <v>#NUM!</v>
          </cell>
          <cell r="X86" t="e">
            <v>#NUM!</v>
          </cell>
          <cell r="Y86" t="e">
            <v>#NUM!</v>
          </cell>
          <cell r="Z86" t="e">
            <v>#NUM!</v>
          </cell>
          <cell r="AA86" t="e">
            <v>#NUM!</v>
          </cell>
          <cell r="AB86" t="e">
            <v>#NUM!</v>
          </cell>
          <cell r="AC86" t="e">
            <v>#NUM!</v>
          </cell>
          <cell r="AD86" t="e">
            <v>#NUM!</v>
          </cell>
          <cell r="AE86" t="str">
            <v>APU1-01</v>
          </cell>
          <cell r="AF86" t="str">
            <v>tim</v>
          </cell>
          <cell r="AG86" t="str">
            <v>erro</v>
          </cell>
          <cell r="AH86" t="str">
            <v>tim</v>
          </cell>
          <cell r="AI86">
            <v>0</v>
          </cell>
          <cell r="AJ86" t="str">
            <v>ver tim</v>
          </cell>
          <cell r="AK86">
            <v>0</v>
          </cell>
          <cell r="AL86" t="str">
            <v/>
          </cell>
          <cell r="AM86" t="str">
            <v/>
          </cell>
          <cell r="AN86" t="str">
            <v/>
          </cell>
          <cell r="AO86" t="str">
            <v/>
          </cell>
          <cell r="AP86" t="str">
            <v/>
          </cell>
          <cell r="AQ86" t="str">
            <v/>
          </cell>
          <cell r="AR86" t="str">
            <v/>
          </cell>
          <cell r="AS86" t="str">
            <v/>
          </cell>
          <cell r="AT86" t="str">
            <v/>
          </cell>
          <cell r="AU86" t="str">
            <v/>
          </cell>
          <cell r="AV86" t="str">
            <v/>
          </cell>
          <cell r="AW86" t="str">
            <v/>
          </cell>
          <cell r="AX86" t="str">
            <v/>
          </cell>
          <cell r="AY86" t="str">
            <v/>
          </cell>
          <cell r="AZ86" t="str">
            <v/>
          </cell>
          <cell r="BA86" t="str">
            <v/>
          </cell>
          <cell r="BB86" t="str">
            <v/>
          </cell>
          <cell r="BC86" t="str">
            <v/>
          </cell>
          <cell r="BD86" t="str">
            <v/>
          </cell>
          <cell r="BE86" t="str">
            <v/>
          </cell>
          <cell r="BF86" t="str">
            <v/>
          </cell>
          <cell r="BG86" t="str">
            <v/>
          </cell>
          <cell r="BH86" t="str">
            <v/>
          </cell>
          <cell r="BI86" t="str">
            <v/>
          </cell>
          <cell r="BJ86" t="str">
            <v/>
          </cell>
          <cell r="BK86" t="str">
            <v/>
          </cell>
        </row>
        <row r="87">
          <cell r="L87" t="str">
            <v>APU1-02</v>
          </cell>
          <cell r="M87" t="str">
            <v>tim</v>
          </cell>
          <cell r="N87" t="str">
            <v>erro</v>
          </cell>
          <cell r="O87" t="str">
            <v>tim</v>
          </cell>
          <cell r="P87" t="e">
            <v>#NUM!</v>
          </cell>
          <cell r="Q87" t="e">
            <v>#NUM!</v>
          </cell>
          <cell r="R87" t="e">
            <v>#NUM!</v>
          </cell>
          <cell r="S87" t="e">
            <v>#NUM!</v>
          </cell>
          <cell r="T87" t="e">
            <v>#NUM!</v>
          </cell>
          <cell r="U87" t="e">
            <v>#NUM!</v>
          </cell>
          <cell r="V87" t="e">
            <v>#NUM!</v>
          </cell>
          <cell r="W87" t="e">
            <v>#NUM!</v>
          </cell>
          <cell r="X87" t="e">
            <v>#NUM!</v>
          </cell>
          <cell r="Y87" t="e">
            <v>#NUM!</v>
          </cell>
          <cell r="Z87" t="e">
            <v>#NUM!</v>
          </cell>
          <cell r="AA87" t="e">
            <v>#NUM!</v>
          </cell>
          <cell r="AB87" t="e">
            <v>#NUM!</v>
          </cell>
          <cell r="AC87" t="e">
            <v>#NUM!</v>
          </cell>
          <cell r="AD87" t="e">
            <v>#NUM!</v>
          </cell>
          <cell r="AE87" t="str">
            <v>APU1-02</v>
          </cell>
          <cell r="AF87" t="str">
            <v>tim</v>
          </cell>
          <cell r="AG87" t="str">
            <v>erro</v>
          </cell>
          <cell r="AH87" t="str">
            <v>tim</v>
          </cell>
          <cell r="AI87">
            <v>0</v>
          </cell>
          <cell r="AJ87" t="str">
            <v>ver tim</v>
          </cell>
          <cell r="AK87">
            <v>0</v>
          </cell>
          <cell r="AL87" t="str">
            <v/>
          </cell>
          <cell r="AM87" t="str">
            <v/>
          </cell>
          <cell r="AN87" t="str">
            <v/>
          </cell>
          <cell r="AO87" t="str">
            <v/>
          </cell>
          <cell r="AP87" t="str">
            <v/>
          </cell>
          <cell r="AQ87" t="str">
            <v/>
          </cell>
          <cell r="AR87" t="str">
            <v/>
          </cell>
          <cell r="AS87" t="str">
            <v/>
          </cell>
          <cell r="AT87" t="str">
            <v/>
          </cell>
          <cell r="AU87" t="str">
            <v/>
          </cell>
          <cell r="AV87" t="str">
            <v/>
          </cell>
          <cell r="AW87" t="str">
            <v/>
          </cell>
          <cell r="AX87" t="str">
            <v/>
          </cell>
          <cell r="AY87" t="str">
            <v/>
          </cell>
          <cell r="AZ87" t="str">
            <v/>
          </cell>
          <cell r="BA87" t="str">
            <v/>
          </cell>
          <cell r="BB87" t="str">
            <v/>
          </cell>
          <cell r="BC87" t="str">
            <v/>
          </cell>
          <cell r="BD87" t="str">
            <v/>
          </cell>
          <cell r="BE87" t="str">
            <v/>
          </cell>
          <cell r="BF87" t="str">
            <v/>
          </cell>
          <cell r="BG87" t="str">
            <v/>
          </cell>
          <cell r="BH87" t="str">
            <v/>
          </cell>
          <cell r="BI87" t="str">
            <v/>
          </cell>
          <cell r="BJ87" t="str">
            <v/>
          </cell>
          <cell r="BK87" t="str">
            <v/>
          </cell>
        </row>
        <row r="88">
          <cell r="L88" t="str">
            <v>APU1-03</v>
          </cell>
          <cell r="M88" t="str">
            <v>tim</v>
          </cell>
          <cell r="N88" t="str">
            <v>erro</v>
          </cell>
          <cell r="O88" t="str">
            <v>tim</v>
          </cell>
          <cell r="P88" t="e">
            <v>#NUM!</v>
          </cell>
          <cell r="Q88" t="e">
            <v>#NUM!</v>
          </cell>
          <cell r="R88" t="e">
            <v>#NUM!</v>
          </cell>
          <cell r="S88" t="e">
            <v>#NUM!</v>
          </cell>
          <cell r="T88" t="e">
            <v>#NUM!</v>
          </cell>
          <cell r="U88" t="e">
            <v>#NUM!</v>
          </cell>
          <cell r="V88" t="e">
            <v>#NUM!</v>
          </cell>
          <cell r="W88" t="e">
            <v>#NUM!</v>
          </cell>
          <cell r="X88" t="e">
            <v>#NUM!</v>
          </cell>
          <cell r="Y88" t="e">
            <v>#NUM!</v>
          </cell>
          <cell r="Z88" t="e">
            <v>#NUM!</v>
          </cell>
          <cell r="AA88" t="e">
            <v>#NUM!</v>
          </cell>
          <cell r="AB88" t="e">
            <v>#NUM!</v>
          </cell>
          <cell r="AC88" t="e">
            <v>#NUM!</v>
          </cell>
          <cell r="AD88" t="e">
            <v>#NUM!</v>
          </cell>
          <cell r="AE88" t="str">
            <v>APU1-03</v>
          </cell>
          <cell r="AF88" t="str">
            <v>tim</v>
          </cell>
          <cell r="AG88" t="str">
            <v>erro</v>
          </cell>
          <cell r="AH88" t="str">
            <v>tim</v>
          </cell>
          <cell r="AI88">
            <v>0</v>
          </cell>
          <cell r="AJ88" t="str">
            <v>ver tim</v>
          </cell>
          <cell r="AK88">
            <v>0</v>
          </cell>
          <cell r="AL88" t="str">
            <v/>
          </cell>
          <cell r="AM88" t="str">
            <v/>
          </cell>
          <cell r="AN88" t="str">
            <v/>
          </cell>
          <cell r="AO88" t="str">
            <v/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 t="str">
            <v/>
          </cell>
          <cell r="AU88" t="str">
            <v/>
          </cell>
          <cell r="AV88" t="str">
            <v/>
          </cell>
          <cell r="AW88" t="str">
            <v/>
          </cell>
          <cell r="AX88" t="str">
            <v/>
          </cell>
          <cell r="AY88" t="str">
            <v/>
          </cell>
          <cell r="AZ88" t="str">
            <v/>
          </cell>
          <cell r="BA88" t="str">
            <v/>
          </cell>
          <cell r="BB88" t="str">
            <v/>
          </cell>
          <cell r="BC88" t="str">
            <v/>
          </cell>
          <cell r="BD88" t="str">
            <v/>
          </cell>
          <cell r="BE88" t="str">
            <v/>
          </cell>
          <cell r="BF88" t="str">
            <v/>
          </cell>
          <cell r="BG88" t="str">
            <v/>
          </cell>
          <cell r="BH88" t="str">
            <v/>
          </cell>
          <cell r="BI88" t="str">
            <v/>
          </cell>
          <cell r="BJ88" t="str">
            <v/>
          </cell>
          <cell r="BK88" t="str">
            <v/>
          </cell>
        </row>
        <row r="89">
          <cell r="L89" t="str">
            <v>APU2-02</v>
          </cell>
          <cell r="M89" t="str">
            <v>tim</v>
          </cell>
          <cell r="N89" t="str">
            <v>erro</v>
          </cell>
          <cell r="O89" t="str">
            <v>tim</v>
          </cell>
          <cell r="P89" t="e">
            <v>#NUM!</v>
          </cell>
          <cell r="Q89" t="e">
            <v>#NUM!</v>
          </cell>
          <cell r="R89" t="e">
            <v>#NUM!</v>
          </cell>
          <cell r="S89" t="e">
            <v>#NUM!</v>
          </cell>
          <cell r="T89" t="e">
            <v>#NUM!</v>
          </cell>
          <cell r="U89" t="e">
            <v>#NUM!</v>
          </cell>
          <cell r="V89" t="e">
            <v>#NUM!</v>
          </cell>
          <cell r="W89" t="e">
            <v>#NUM!</v>
          </cell>
          <cell r="X89" t="e">
            <v>#NUM!</v>
          </cell>
          <cell r="Y89" t="e">
            <v>#NUM!</v>
          </cell>
          <cell r="Z89" t="e">
            <v>#NUM!</v>
          </cell>
          <cell r="AA89" t="e">
            <v>#NUM!</v>
          </cell>
          <cell r="AB89" t="e">
            <v>#NUM!</v>
          </cell>
          <cell r="AC89" t="e">
            <v>#NUM!</v>
          </cell>
          <cell r="AD89" t="e">
            <v>#NUM!</v>
          </cell>
          <cell r="AE89" t="str">
            <v>APU2-02</v>
          </cell>
          <cell r="AF89" t="str">
            <v>tim</v>
          </cell>
          <cell r="AG89" t="str">
            <v>erro</v>
          </cell>
          <cell r="AH89" t="str">
            <v>tim</v>
          </cell>
          <cell r="AI89">
            <v>0</v>
          </cell>
          <cell r="AJ89" t="str">
            <v>ver tim</v>
          </cell>
          <cell r="AK89">
            <v>0</v>
          </cell>
          <cell r="AL89" t="str">
            <v/>
          </cell>
          <cell r="AM89" t="str">
            <v/>
          </cell>
          <cell r="AN89" t="str">
            <v/>
          </cell>
          <cell r="AO89" t="str">
            <v/>
          </cell>
          <cell r="AP89" t="str">
            <v/>
          </cell>
          <cell r="AQ89" t="str">
            <v/>
          </cell>
          <cell r="AR89" t="str">
            <v/>
          </cell>
          <cell r="AS89" t="str">
            <v/>
          </cell>
          <cell r="AT89" t="str">
            <v/>
          </cell>
          <cell r="AU89" t="str">
            <v/>
          </cell>
          <cell r="AV89" t="str">
            <v/>
          </cell>
          <cell r="AW89" t="str">
            <v/>
          </cell>
          <cell r="AX89" t="str">
            <v/>
          </cell>
          <cell r="AY89" t="str">
            <v/>
          </cell>
          <cell r="AZ89" t="str">
            <v/>
          </cell>
          <cell r="BA89" t="str">
            <v/>
          </cell>
          <cell r="BB89" t="str">
            <v/>
          </cell>
          <cell r="BC89" t="str">
            <v/>
          </cell>
          <cell r="BD89" t="str">
            <v/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 t="str">
            <v/>
          </cell>
        </row>
        <row r="90">
          <cell r="L90" t="str">
            <v>APU2-01</v>
          </cell>
          <cell r="M90" t="str">
            <v>tim</v>
          </cell>
          <cell r="N90" t="str">
            <v>erro</v>
          </cell>
          <cell r="O90" t="str">
            <v>tim</v>
          </cell>
          <cell r="P90" t="e">
            <v>#NUM!</v>
          </cell>
          <cell r="Q90" t="e">
            <v>#NUM!</v>
          </cell>
          <cell r="R90" t="e">
            <v>#NUM!</v>
          </cell>
          <cell r="S90" t="e">
            <v>#NUM!</v>
          </cell>
          <cell r="T90" t="e">
            <v>#NUM!</v>
          </cell>
          <cell r="U90" t="e">
            <v>#NUM!</v>
          </cell>
          <cell r="V90" t="e">
            <v>#NUM!</v>
          </cell>
          <cell r="W90" t="e">
            <v>#NUM!</v>
          </cell>
          <cell r="X90" t="e">
            <v>#NUM!</v>
          </cell>
          <cell r="Y90" t="e">
            <v>#NUM!</v>
          </cell>
          <cell r="Z90" t="e">
            <v>#NUM!</v>
          </cell>
          <cell r="AA90" t="e">
            <v>#NUM!</v>
          </cell>
          <cell r="AB90" t="e">
            <v>#NUM!</v>
          </cell>
          <cell r="AC90" t="e">
            <v>#NUM!</v>
          </cell>
          <cell r="AD90" t="e">
            <v>#NUM!</v>
          </cell>
          <cell r="AE90" t="str">
            <v>APU2-01</v>
          </cell>
          <cell r="AF90" t="str">
            <v>tim</v>
          </cell>
          <cell r="AG90" t="str">
            <v>erro</v>
          </cell>
          <cell r="AH90" t="str">
            <v>tim</v>
          </cell>
          <cell r="AI90">
            <v>0</v>
          </cell>
          <cell r="AJ90" t="str">
            <v>ver tim</v>
          </cell>
          <cell r="AK90">
            <v>0</v>
          </cell>
          <cell r="AL90" t="str">
            <v/>
          </cell>
          <cell r="AM90" t="str">
            <v/>
          </cell>
          <cell r="AN90" t="str">
            <v/>
          </cell>
          <cell r="AO90" t="str">
            <v/>
          </cell>
          <cell r="AP90" t="str">
            <v/>
          </cell>
          <cell r="AQ90" t="str">
            <v/>
          </cell>
          <cell r="AR90" t="str">
            <v/>
          </cell>
          <cell r="AS90" t="str">
            <v/>
          </cell>
          <cell r="AT90" t="str">
            <v/>
          </cell>
          <cell r="AU90" t="str">
            <v/>
          </cell>
          <cell r="AV90" t="str">
            <v/>
          </cell>
          <cell r="AW90" t="str">
            <v/>
          </cell>
          <cell r="AX90" t="str">
            <v/>
          </cell>
          <cell r="AY90" t="str">
            <v/>
          </cell>
          <cell r="AZ90" t="str">
            <v/>
          </cell>
          <cell r="BA90" t="str">
            <v/>
          </cell>
          <cell r="BB90" t="str">
            <v/>
          </cell>
          <cell r="BC90" t="str">
            <v/>
          </cell>
          <cell r="BD90" t="str">
            <v/>
          </cell>
          <cell r="BE90" t="str">
            <v/>
          </cell>
          <cell r="BF90" t="str">
            <v/>
          </cell>
          <cell r="BG90" t="str">
            <v/>
          </cell>
          <cell r="BH90" t="str">
            <v/>
          </cell>
          <cell r="BI90" t="str">
            <v/>
          </cell>
          <cell r="BJ90" t="str">
            <v/>
          </cell>
          <cell r="BK90" t="str">
            <v/>
          </cell>
        </row>
        <row r="91">
          <cell r="L91" t="str">
            <v>APU2-03</v>
          </cell>
          <cell r="M91" t="str">
            <v>tim</v>
          </cell>
          <cell r="N91" t="str">
            <v>erro</v>
          </cell>
          <cell r="O91" t="str">
            <v>tim</v>
          </cell>
          <cell r="P91" t="e">
            <v>#NUM!</v>
          </cell>
          <cell r="Q91" t="e">
            <v>#NUM!</v>
          </cell>
          <cell r="R91" t="e">
            <v>#NUM!</v>
          </cell>
          <cell r="S91" t="e">
            <v>#NUM!</v>
          </cell>
          <cell r="T91" t="e">
            <v>#NUM!</v>
          </cell>
          <cell r="U91" t="e">
            <v>#NUM!</v>
          </cell>
          <cell r="V91" t="e">
            <v>#NUM!</v>
          </cell>
          <cell r="W91" t="e">
            <v>#NUM!</v>
          </cell>
          <cell r="X91" t="e">
            <v>#NUM!</v>
          </cell>
          <cell r="Y91" t="e">
            <v>#NUM!</v>
          </cell>
          <cell r="Z91" t="e">
            <v>#NUM!</v>
          </cell>
          <cell r="AA91" t="e">
            <v>#NUM!</v>
          </cell>
          <cell r="AB91" t="e">
            <v>#NUM!</v>
          </cell>
          <cell r="AC91" t="e">
            <v>#NUM!</v>
          </cell>
          <cell r="AD91" t="e">
            <v>#NUM!</v>
          </cell>
          <cell r="AE91" t="str">
            <v>APU2-03</v>
          </cell>
          <cell r="AF91" t="str">
            <v>tim</v>
          </cell>
          <cell r="AG91" t="str">
            <v>erro</v>
          </cell>
          <cell r="AH91" t="str">
            <v>tim</v>
          </cell>
          <cell r="AI91">
            <v>0</v>
          </cell>
          <cell r="AJ91" t="str">
            <v>ver tim</v>
          </cell>
          <cell r="AK91">
            <v>0</v>
          </cell>
          <cell r="AL91" t="str">
            <v/>
          </cell>
          <cell r="AM91" t="str">
            <v/>
          </cell>
          <cell r="AN91" t="str">
            <v/>
          </cell>
          <cell r="AO91" t="str">
            <v/>
          </cell>
          <cell r="AP91" t="str">
            <v/>
          </cell>
          <cell r="AQ91" t="str">
            <v/>
          </cell>
          <cell r="AR91" t="str">
            <v/>
          </cell>
          <cell r="AS91" t="str">
            <v/>
          </cell>
          <cell r="AT91" t="str">
            <v/>
          </cell>
          <cell r="AU91" t="str">
            <v/>
          </cell>
          <cell r="AV91" t="str">
            <v/>
          </cell>
          <cell r="AW91" t="str">
            <v/>
          </cell>
          <cell r="AX91" t="str">
            <v/>
          </cell>
          <cell r="AY91" t="str">
            <v/>
          </cell>
          <cell r="AZ91" t="str">
            <v/>
          </cell>
          <cell r="BA91" t="str">
            <v/>
          </cell>
          <cell r="BB91" t="str">
            <v/>
          </cell>
          <cell r="BC91" t="str">
            <v/>
          </cell>
          <cell r="BD91" t="str">
            <v/>
          </cell>
          <cell r="BE91" t="str">
            <v/>
          </cell>
          <cell r="BF91" t="str">
            <v/>
          </cell>
          <cell r="BG91" t="str">
            <v/>
          </cell>
          <cell r="BH91" t="str">
            <v/>
          </cell>
          <cell r="BI91" t="str">
            <v/>
          </cell>
          <cell r="BJ91" t="str">
            <v/>
          </cell>
          <cell r="BK91" t="str">
            <v/>
          </cell>
        </row>
        <row r="92">
          <cell r="L92" t="str">
            <v>CAB1-01</v>
          </cell>
          <cell r="M92" t="str">
            <v>tim</v>
          </cell>
          <cell r="N92" t="str">
            <v>erro</v>
          </cell>
          <cell r="O92" t="str">
            <v>tim</v>
          </cell>
          <cell r="P92" t="e">
            <v>#NUM!</v>
          </cell>
          <cell r="Q92" t="e">
            <v>#NUM!</v>
          </cell>
          <cell r="R92" t="e">
            <v>#NUM!</v>
          </cell>
          <cell r="S92" t="e">
            <v>#NUM!</v>
          </cell>
          <cell r="T92" t="e">
            <v>#NUM!</v>
          </cell>
          <cell r="U92" t="e">
            <v>#NUM!</v>
          </cell>
          <cell r="V92" t="e">
            <v>#NUM!</v>
          </cell>
          <cell r="W92" t="e">
            <v>#NUM!</v>
          </cell>
          <cell r="X92" t="e">
            <v>#NUM!</v>
          </cell>
          <cell r="Y92" t="e">
            <v>#NUM!</v>
          </cell>
          <cell r="Z92" t="e">
            <v>#NUM!</v>
          </cell>
          <cell r="AA92" t="e">
            <v>#NUM!</v>
          </cell>
          <cell r="AB92" t="e">
            <v>#NUM!</v>
          </cell>
          <cell r="AC92" t="e">
            <v>#NUM!</v>
          </cell>
          <cell r="AD92" t="e">
            <v>#NUM!</v>
          </cell>
          <cell r="AE92" t="str">
            <v>CAB1-01</v>
          </cell>
          <cell r="AF92" t="str">
            <v>tim</v>
          </cell>
          <cell r="AG92" t="str">
            <v>erro</v>
          </cell>
          <cell r="AH92" t="str">
            <v>tim</v>
          </cell>
          <cell r="AI92">
            <v>0</v>
          </cell>
          <cell r="AJ92" t="str">
            <v>ver tim</v>
          </cell>
          <cell r="AK92">
            <v>0</v>
          </cell>
          <cell r="AL92" t="str">
            <v/>
          </cell>
          <cell r="AM92" t="str">
            <v/>
          </cell>
          <cell r="AN92" t="str">
            <v/>
          </cell>
          <cell r="AO92" t="str">
            <v/>
          </cell>
          <cell r="AP92" t="str">
            <v/>
          </cell>
          <cell r="AQ92" t="str">
            <v/>
          </cell>
          <cell r="AR92" t="str">
            <v/>
          </cell>
          <cell r="AS92" t="str">
            <v/>
          </cell>
          <cell r="AT92" t="str">
            <v/>
          </cell>
          <cell r="AU92" t="str">
            <v/>
          </cell>
          <cell r="AV92" t="str">
            <v/>
          </cell>
          <cell r="AW92" t="str">
            <v/>
          </cell>
          <cell r="AX92" t="str">
            <v/>
          </cell>
          <cell r="AY92" t="str">
            <v/>
          </cell>
          <cell r="AZ92" t="str">
            <v/>
          </cell>
          <cell r="BA92" t="str">
            <v/>
          </cell>
          <cell r="BB92" t="str">
            <v/>
          </cell>
          <cell r="BC92" t="str">
            <v/>
          </cell>
          <cell r="BD92" t="str">
            <v/>
          </cell>
          <cell r="BE92" t="str">
            <v/>
          </cell>
          <cell r="BF92" t="str">
            <v/>
          </cell>
          <cell r="BG92" t="str">
            <v/>
          </cell>
          <cell r="BH92" t="str">
            <v/>
          </cell>
          <cell r="BI92" t="str">
            <v/>
          </cell>
          <cell r="BJ92" t="str">
            <v/>
          </cell>
          <cell r="BK92" t="str">
            <v/>
          </cell>
        </row>
        <row r="93">
          <cell r="L93" t="str">
            <v>CAB1-02</v>
          </cell>
          <cell r="M93" t="str">
            <v>tim</v>
          </cell>
          <cell r="N93" t="str">
            <v>erro</v>
          </cell>
          <cell r="O93" t="str">
            <v>tim</v>
          </cell>
          <cell r="P93" t="e">
            <v>#NUM!</v>
          </cell>
          <cell r="Q93" t="e">
            <v>#NUM!</v>
          </cell>
          <cell r="R93" t="e">
            <v>#NUM!</v>
          </cell>
          <cell r="S93" t="e">
            <v>#NUM!</v>
          </cell>
          <cell r="T93" t="e">
            <v>#NUM!</v>
          </cell>
          <cell r="U93" t="e">
            <v>#NUM!</v>
          </cell>
          <cell r="V93" t="e">
            <v>#NUM!</v>
          </cell>
          <cell r="W93" t="e">
            <v>#NUM!</v>
          </cell>
          <cell r="X93" t="e">
            <v>#NUM!</v>
          </cell>
          <cell r="Y93" t="e">
            <v>#NUM!</v>
          </cell>
          <cell r="Z93" t="e">
            <v>#NUM!</v>
          </cell>
          <cell r="AA93" t="e">
            <v>#NUM!</v>
          </cell>
          <cell r="AB93" t="e">
            <v>#NUM!</v>
          </cell>
          <cell r="AC93" t="e">
            <v>#NUM!</v>
          </cell>
          <cell r="AD93" t="e">
            <v>#NUM!</v>
          </cell>
          <cell r="AE93" t="str">
            <v>CAB1-02</v>
          </cell>
          <cell r="AF93" t="str">
            <v>tim</v>
          </cell>
          <cell r="AG93" t="str">
            <v>erro</v>
          </cell>
          <cell r="AH93" t="str">
            <v>tim</v>
          </cell>
          <cell r="AI93">
            <v>0</v>
          </cell>
          <cell r="AJ93" t="str">
            <v>ver tim</v>
          </cell>
          <cell r="AK93">
            <v>0</v>
          </cell>
          <cell r="AL93" t="str">
            <v/>
          </cell>
          <cell r="AM93" t="str">
            <v/>
          </cell>
          <cell r="AN93" t="str">
            <v/>
          </cell>
          <cell r="AO93" t="str">
            <v/>
          </cell>
          <cell r="AP93" t="str">
            <v/>
          </cell>
          <cell r="AQ93" t="str">
            <v/>
          </cell>
          <cell r="AR93" t="str">
            <v/>
          </cell>
          <cell r="AS93" t="str">
            <v/>
          </cell>
          <cell r="AT93" t="str">
            <v/>
          </cell>
          <cell r="AU93" t="str">
            <v/>
          </cell>
          <cell r="AV93" t="str">
            <v/>
          </cell>
          <cell r="AW93" t="str">
            <v/>
          </cell>
          <cell r="AX93" t="str">
            <v/>
          </cell>
          <cell r="AY93" t="str">
            <v/>
          </cell>
          <cell r="AZ93" t="str">
            <v/>
          </cell>
          <cell r="BA93" t="str">
            <v/>
          </cell>
          <cell r="BB93" t="str">
            <v/>
          </cell>
          <cell r="BC93" t="str">
            <v/>
          </cell>
          <cell r="BD93" t="str">
            <v/>
          </cell>
          <cell r="BE93" t="str">
            <v/>
          </cell>
          <cell r="BF93" t="str">
            <v/>
          </cell>
          <cell r="BG93" t="str">
            <v/>
          </cell>
          <cell r="BH93" t="str">
            <v/>
          </cell>
          <cell r="BI93" t="str">
            <v/>
          </cell>
          <cell r="BJ93" t="str">
            <v/>
          </cell>
          <cell r="BK93" t="str">
            <v/>
          </cell>
        </row>
        <row r="94">
          <cell r="L94" t="str">
            <v>CAB1-03</v>
          </cell>
          <cell r="M94" t="str">
            <v>tim</v>
          </cell>
          <cell r="N94" t="str">
            <v>erro</v>
          </cell>
          <cell r="O94" t="str">
            <v>tim</v>
          </cell>
          <cell r="P94" t="e">
            <v>#NUM!</v>
          </cell>
          <cell r="Q94" t="e">
            <v>#NUM!</v>
          </cell>
          <cell r="R94" t="e">
            <v>#NUM!</v>
          </cell>
          <cell r="S94" t="e">
            <v>#NUM!</v>
          </cell>
          <cell r="T94" t="e">
            <v>#NUM!</v>
          </cell>
          <cell r="U94" t="e">
            <v>#NUM!</v>
          </cell>
          <cell r="V94" t="e">
            <v>#NUM!</v>
          </cell>
          <cell r="W94" t="e">
            <v>#NUM!</v>
          </cell>
          <cell r="X94" t="e">
            <v>#NUM!</v>
          </cell>
          <cell r="Y94" t="e">
            <v>#NUM!</v>
          </cell>
          <cell r="Z94" t="e">
            <v>#NUM!</v>
          </cell>
          <cell r="AA94" t="e">
            <v>#NUM!</v>
          </cell>
          <cell r="AB94" t="e">
            <v>#NUM!</v>
          </cell>
          <cell r="AC94" t="e">
            <v>#NUM!</v>
          </cell>
          <cell r="AD94" t="e">
            <v>#NUM!</v>
          </cell>
          <cell r="AE94" t="str">
            <v>CAB1-03</v>
          </cell>
          <cell r="AF94" t="str">
            <v>tim</v>
          </cell>
          <cell r="AG94" t="str">
            <v>erro</v>
          </cell>
          <cell r="AH94" t="str">
            <v>tim</v>
          </cell>
          <cell r="AI94">
            <v>0</v>
          </cell>
          <cell r="AJ94" t="str">
            <v>ver tim</v>
          </cell>
          <cell r="AK94">
            <v>0</v>
          </cell>
          <cell r="AL94" t="str">
            <v/>
          </cell>
          <cell r="AM94" t="str">
            <v/>
          </cell>
          <cell r="AN94" t="str">
            <v/>
          </cell>
          <cell r="AO94" t="str">
            <v/>
          </cell>
          <cell r="AP94" t="str">
            <v/>
          </cell>
          <cell r="AQ94" t="str">
            <v/>
          </cell>
          <cell r="AR94" t="str">
            <v/>
          </cell>
          <cell r="AS94" t="str">
            <v/>
          </cell>
          <cell r="AT94" t="str">
            <v/>
          </cell>
          <cell r="AU94" t="str">
            <v/>
          </cell>
          <cell r="AV94" t="str">
            <v/>
          </cell>
          <cell r="AW94" t="str">
            <v/>
          </cell>
          <cell r="AX94" t="str">
            <v/>
          </cell>
          <cell r="AY94" t="str">
            <v/>
          </cell>
          <cell r="AZ94" t="str">
            <v/>
          </cell>
          <cell r="BA94" t="str">
            <v/>
          </cell>
          <cell r="BB94" t="str">
            <v/>
          </cell>
          <cell r="BC94" t="str">
            <v/>
          </cell>
          <cell r="BD94" t="str">
            <v/>
          </cell>
          <cell r="BE94" t="str">
            <v/>
          </cell>
          <cell r="BF94" t="str">
            <v/>
          </cell>
          <cell r="BG94" t="str">
            <v/>
          </cell>
          <cell r="BH94" t="str">
            <v/>
          </cell>
          <cell r="BI94" t="str">
            <v/>
          </cell>
          <cell r="BJ94" t="str">
            <v/>
          </cell>
          <cell r="BK94" t="str">
            <v/>
          </cell>
        </row>
        <row r="95">
          <cell r="L95" t="str">
            <v>CAB2-01</v>
          </cell>
          <cell r="M95" t="str">
            <v>tim</v>
          </cell>
          <cell r="N95" t="str">
            <v>erro</v>
          </cell>
          <cell r="O95" t="str">
            <v>tim</v>
          </cell>
          <cell r="P95" t="e">
            <v>#NUM!</v>
          </cell>
          <cell r="Q95" t="e">
            <v>#NUM!</v>
          </cell>
          <cell r="R95" t="e">
            <v>#NUM!</v>
          </cell>
          <cell r="S95" t="e">
            <v>#NUM!</v>
          </cell>
          <cell r="T95" t="e">
            <v>#NUM!</v>
          </cell>
          <cell r="U95" t="e">
            <v>#NUM!</v>
          </cell>
          <cell r="V95" t="e">
            <v>#NUM!</v>
          </cell>
          <cell r="W95" t="e">
            <v>#NUM!</v>
          </cell>
          <cell r="X95" t="e">
            <v>#NUM!</v>
          </cell>
          <cell r="Y95" t="e">
            <v>#NUM!</v>
          </cell>
          <cell r="Z95" t="e">
            <v>#NUM!</v>
          </cell>
          <cell r="AA95" t="e">
            <v>#NUM!</v>
          </cell>
          <cell r="AB95" t="e">
            <v>#NUM!</v>
          </cell>
          <cell r="AC95" t="e">
            <v>#NUM!</v>
          </cell>
          <cell r="AD95" t="e">
            <v>#NUM!</v>
          </cell>
          <cell r="AE95" t="str">
            <v>CAB2-01</v>
          </cell>
          <cell r="AF95" t="str">
            <v>tim</v>
          </cell>
          <cell r="AG95" t="str">
            <v>erro</v>
          </cell>
          <cell r="AH95" t="str">
            <v>tim</v>
          </cell>
          <cell r="AI95">
            <v>0</v>
          </cell>
          <cell r="AJ95" t="str">
            <v>ver tim</v>
          </cell>
          <cell r="AK95">
            <v>0</v>
          </cell>
          <cell r="AL95" t="str">
            <v/>
          </cell>
          <cell r="AM95" t="str">
            <v/>
          </cell>
          <cell r="AN95" t="str">
            <v/>
          </cell>
          <cell r="AO95" t="str">
            <v/>
          </cell>
          <cell r="AP95" t="str">
            <v/>
          </cell>
          <cell r="AQ95" t="str">
            <v/>
          </cell>
          <cell r="AR95" t="str">
            <v/>
          </cell>
          <cell r="AS95" t="str">
            <v/>
          </cell>
          <cell r="AT95" t="str">
            <v/>
          </cell>
          <cell r="AU95" t="str">
            <v/>
          </cell>
          <cell r="AV95" t="str">
            <v/>
          </cell>
          <cell r="AW95" t="str">
            <v/>
          </cell>
          <cell r="AX95" t="str">
            <v/>
          </cell>
          <cell r="AY95" t="str">
            <v/>
          </cell>
          <cell r="AZ95" t="str">
            <v/>
          </cell>
          <cell r="BA95" t="str">
            <v/>
          </cell>
          <cell r="BB95" t="str">
            <v/>
          </cell>
          <cell r="BC95" t="str">
            <v/>
          </cell>
          <cell r="BD95" t="str">
            <v/>
          </cell>
          <cell r="BE95" t="str">
            <v/>
          </cell>
          <cell r="BF95" t="str">
            <v/>
          </cell>
          <cell r="BG95" t="str">
            <v/>
          </cell>
          <cell r="BH95" t="str">
            <v/>
          </cell>
          <cell r="BI95" t="str">
            <v/>
          </cell>
          <cell r="BJ95" t="str">
            <v/>
          </cell>
          <cell r="BK95" t="str">
            <v/>
          </cell>
        </row>
        <row r="96">
          <cell r="L96" t="str">
            <v>CAB2-02</v>
          </cell>
          <cell r="M96" t="str">
            <v>tim</v>
          </cell>
          <cell r="N96" t="str">
            <v>erro</v>
          </cell>
          <cell r="O96" t="str">
            <v>tim</v>
          </cell>
          <cell r="P96" t="e">
            <v>#NUM!</v>
          </cell>
          <cell r="Q96" t="e">
            <v>#NUM!</v>
          </cell>
          <cell r="R96" t="e">
            <v>#NUM!</v>
          </cell>
          <cell r="S96" t="e">
            <v>#NUM!</v>
          </cell>
          <cell r="T96" t="e">
            <v>#NUM!</v>
          </cell>
          <cell r="U96" t="e">
            <v>#NUM!</v>
          </cell>
          <cell r="V96" t="e">
            <v>#NUM!</v>
          </cell>
          <cell r="W96" t="e">
            <v>#NUM!</v>
          </cell>
          <cell r="X96" t="e">
            <v>#NUM!</v>
          </cell>
          <cell r="Y96" t="e">
            <v>#NUM!</v>
          </cell>
          <cell r="Z96" t="e">
            <v>#NUM!</v>
          </cell>
          <cell r="AA96" t="e">
            <v>#NUM!</v>
          </cell>
          <cell r="AB96" t="e">
            <v>#NUM!</v>
          </cell>
          <cell r="AC96" t="e">
            <v>#NUM!</v>
          </cell>
          <cell r="AD96" t="e">
            <v>#NUM!</v>
          </cell>
          <cell r="AE96" t="str">
            <v>CAB2-02</v>
          </cell>
          <cell r="AF96" t="str">
            <v>tim</v>
          </cell>
          <cell r="AG96" t="str">
            <v>erro</v>
          </cell>
          <cell r="AH96" t="str">
            <v>tim</v>
          </cell>
          <cell r="AI96">
            <v>0</v>
          </cell>
          <cell r="AJ96" t="str">
            <v>ver tim</v>
          </cell>
          <cell r="AK96">
            <v>0</v>
          </cell>
          <cell r="AL96" t="str">
            <v/>
          </cell>
          <cell r="AM96" t="str">
            <v/>
          </cell>
          <cell r="AN96" t="str">
            <v/>
          </cell>
          <cell r="AO96" t="str">
            <v/>
          </cell>
          <cell r="AP96" t="str">
            <v/>
          </cell>
          <cell r="AQ96" t="str">
            <v/>
          </cell>
          <cell r="AR96" t="str">
            <v/>
          </cell>
          <cell r="AS96" t="str">
            <v/>
          </cell>
          <cell r="AT96" t="str">
            <v/>
          </cell>
          <cell r="AU96" t="str">
            <v/>
          </cell>
          <cell r="AV96" t="str">
            <v/>
          </cell>
          <cell r="AW96" t="str">
            <v/>
          </cell>
          <cell r="AX96" t="str">
            <v/>
          </cell>
          <cell r="AY96" t="str">
            <v/>
          </cell>
          <cell r="AZ96" t="str">
            <v/>
          </cell>
          <cell r="BA96" t="str">
            <v/>
          </cell>
          <cell r="BB96" t="str">
            <v/>
          </cell>
          <cell r="BC96" t="str">
            <v/>
          </cell>
          <cell r="BD96" t="str">
            <v/>
          </cell>
          <cell r="BE96" t="str">
            <v/>
          </cell>
          <cell r="BF96" t="str">
            <v/>
          </cell>
          <cell r="BG96" t="str">
            <v/>
          </cell>
          <cell r="BH96" t="str">
            <v/>
          </cell>
          <cell r="BI96" t="str">
            <v/>
          </cell>
          <cell r="BJ96" t="str">
            <v/>
          </cell>
          <cell r="BK96" t="str">
            <v/>
          </cell>
        </row>
        <row r="97">
          <cell r="L97" t="str">
            <v>CAB2-03</v>
          </cell>
          <cell r="M97" t="str">
            <v>tim</v>
          </cell>
          <cell r="N97" t="str">
            <v>erro</v>
          </cell>
          <cell r="O97" t="str">
            <v>tim</v>
          </cell>
          <cell r="P97" t="e">
            <v>#NUM!</v>
          </cell>
          <cell r="Q97" t="e">
            <v>#NUM!</v>
          </cell>
          <cell r="R97" t="e">
            <v>#NUM!</v>
          </cell>
          <cell r="S97" t="e">
            <v>#NUM!</v>
          </cell>
          <cell r="T97" t="e">
            <v>#NUM!</v>
          </cell>
          <cell r="U97" t="e">
            <v>#NUM!</v>
          </cell>
          <cell r="V97" t="e">
            <v>#NUM!</v>
          </cell>
          <cell r="W97" t="e">
            <v>#NUM!</v>
          </cell>
          <cell r="X97" t="e">
            <v>#NUM!</v>
          </cell>
          <cell r="Y97" t="e">
            <v>#NUM!</v>
          </cell>
          <cell r="Z97" t="e">
            <v>#NUM!</v>
          </cell>
          <cell r="AA97" t="e">
            <v>#NUM!</v>
          </cell>
          <cell r="AB97" t="e">
            <v>#NUM!</v>
          </cell>
          <cell r="AC97" t="e">
            <v>#NUM!</v>
          </cell>
          <cell r="AD97" t="e">
            <v>#NUM!</v>
          </cell>
          <cell r="AE97" t="str">
            <v>CAB2-03</v>
          </cell>
          <cell r="AF97" t="str">
            <v>tim</v>
          </cell>
          <cell r="AG97" t="str">
            <v>erro</v>
          </cell>
          <cell r="AH97" t="str">
            <v>tim</v>
          </cell>
          <cell r="AI97">
            <v>0</v>
          </cell>
          <cell r="AJ97" t="str">
            <v>ver tim</v>
          </cell>
          <cell r="AK97">
            <v>0</v>
          </cell>
          <cell r="AL97" t="str">
            <v/>
          </cell>
          <cell r="AM97" t="str">
            <v/>
          </cell>
          <cell r="AN97" t="str">
            <v/>
          </cell>
          <cell r="AO97" t="str">
            <v/>
          </cell>
          <cell r="AP97" t="str">
            <v/>
          </cell>
          <cell r="AQ97" t="str">
            <v/>
          </cell>
          <cell r="AR97" t="str">
            <v/>
          </cell>
          <cell r="AS97" t="str">
            <v/>
          </cell>
          <cell r="AT97" t="str">
            <v/>
          </cell>
          <cell r="AU97" t="str">
            <v/>
          </cell>
          <cell r="AV97" t="str">
            <v/>
          </cell>
          <cell r="AW97" t="str">
            <v/>
          </cell>
          <cell r="AX97" t="str">
            <v/>
          </cell>
          <cell r="AY97" t="str">
            <v/>
          </cell>
          <cell r="AZ97" t="str">
            <v/>
          </cell>
          <cell r="BA97" t="str">
            <v/>
          </cell>
          <cell r="BB97" t="str">
            <v/>
          </cell>
          <cell r="BC97" t="str">
            <v/>
          </cell>
          <cell r="BD97" t="str">
            <v/>
          </cell>
          <cell r="BE97" t="str">
            <v/>
          </cell>
          <cell r="BF97" t="str">
            <v/>
          </cell>
          <cell r="BG97" t="str">
            <v/>
          </cell>
          <cell r="BH97" t="str">
            <v/>
          </cell>
          <cell r="BI97" t="str">
            <v/>
          </cell>
          <cell r="BJ97" t="str">
            <v/>
          </cell>
          <cell r="BK97" t="str">
            <v/>
          </cell>
        </row>
        <row r="98">
          <cell r="L98" t="str">
            <v>CPP1-01</v>
          </cell>
          <cell r="M98" t="str">
            <v>tim</v>
          </cell>
          <cell r="N98" t="str">
            <v>erro</v>
          </cell>
          <cell r="O98" t="str">
            <v>tim</v>
          </cell>
          <cell r="P98" t="e">
            <v>#NUM!</v>
          </cell>
          <cell r="Q98" t="e">
            <v>#NUM!</v>
          </cell>
          <cell r="R98" t="e">
            <v>#NUM!</v>
          </cell>
          <cell r="S98" t="e">
            <v>#NUM!</v>
          </cell>
          <cell r="T98" t="e">
            <v>#NUM!</v>
          </cell>
          <cell r="U98" t="e">
            <v>#NUM!</v>
          </cell>
          <cell r="V98" t="e">
            <v>#NUM!</v>
          </cell>
          <cell r="W98" t="e">
            <v>#NUM!</v>
          </cell>
          <cell r="X98" t="e">
            <v>#NUM!</v>
          </cell>
          <cell r="Y98" t="e">
            <v>#NUM!</v>
          </cell>
          <cell r="Z98" t="e">
            <v>#NUM!</v>
          </cell>
          <cell r="AA98" t="e">
            <v>#NUM!</v>
          </cell>
          <cell r="AB98" t="e">
            <v>#NUM!</v>
          </cell>
          <cell r="AC98" t="e">
            <v>#NUM!</v>
          </cell>
          <cell r="AD98" t="e">
            <v>#NUM!</v>
          </cell>
          <cell r="AE98" t="str">
            <v>CPP1-01</v>
          </cell>
          <cell r="AF98" t="str">
            <v>tim</v>
          </cell>
          <cell r="AG98" t="str">
            <v>erro</v>
          </cell>
          <cell r="AH98" t="str">
            <v>tim</v>
          </cell>
          <cell r="AI98">
            <v>0</v>
          </cell>
          <cell r="AJ98" t="str">
            <v>ver tim</v>
          </cell>
          <cell r="AK98">
            <v>0</v>
          </cell>
          <cell r="AL98" t="str">
            <v/>
          </cell>
          <cell r="AM98" t="str">
            <v/>
          </cell>
          <cell r="AN98" t="str">
            <v/>
          </cell>
          <cell r="AO98" t="str">
            <v/>
          </cell>
          <cell r="AP98" t="str">
            <v/>
          </cell>
          <cell r="AQ98" t="str">
            <v/>
          </cell>
          <cell r="AR98" t="str">
            <v/>
          </cell>
          <cell r="AS98" t="str">
            <v/>
          </cell>
          <cell r="AT98" t="str">
            <v/>
          </cell>
          <cell r="AU98" t="str">
            <v/>
          </cell>
          <cell r="AV98" t="str">
            <v/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A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 t="str">
            <v/>
          </cell>
        </row>
        <row r="99">
          <cell r="L99" t="str">
            <v>CPP1-02</v>
          </cell>
          <cell r="M99" t="str">
            <v>tim</v>
          </cell>
          <cell r="N99" t="str">
            <v>erro</v>
          </cell>
          <cell r="O99" t="str">
            <v>tim</v>
          </cell>
          <cell r="P99" t="e">
            <v>#NUM!</v>
          </cell>
          <cell r="Q99" t="e">
            <v>#NUM!</v>
          </cell>
          <cell r="R99" t="e">
            <v>#NUM!</v>
          </cell>
          <cell r="S99" t="e">
            <v>#NUM!</v>
          </cell>
          <cell r="T99" t="e">
            <v>#NUM!</v>
          </cell>
          <cell r="U99" t="e">
            <v>#NUM!</v>
          </cell>
          <cell r="V99" t="e">
            <v>#NUM!</v>
          </cell>
          <cell r="W99" t="e">
            <v>#NUM!</v>
          </cell>
          <cell r="X99" t="e">
            <v>#NUM!</v>
          </cell>
          <cell r="Y99" t="e">
            <v>#NUM!</v>
          </cell>
          <cell r="Z99" t="e">
            <v>#NUM!</v>
          </cell>
          <cell r="AA99" t="e">
            <v>#NUM!</v>
          </cell>
          <cell r="AB99" t="e">
            <v>#NUM!</v>
          </cell>
          <cell r="AC99" t="e">
            <v>#NUM!</v>
          </cell>
          <cell r="AD99" t="e">
            <v>#NUM!</v>
          </cell>
          <cell r="AE99" t="str">
            <v>CPP1-02</v>
          </cell>
          <cell r="AF99" t="str">
            <v>tim</v>
          </cell>
          <cell r="AG99" t="str">
            <v>erro</v>
          </cell>
          <cell r="AH99" t="str">
            <v>tim</v>
          </cell>
          <cell r="AI99">
            <v>0</v>
          </cell>
          <cell r="AJ99" t="str">
            <v>ver tim</v>
          </cell>
          <cell r="AK99">
            <v>0</v>
          </cell>
          <cell r="AL99" t="str">
            <v/>
          </cell>
          <cell r="AM99" t="str">
            <v/>
          </cell>
          <cell r="AN99" t="str">
            <v/>
          </cell>
          <cell r="AO99" t="str">
            <v/>
          </cell>
          <cell r="AP99" t="str">
            <v/>
          </cell>
          <cell r="AQ99" t="str">
            <v/>
          </cell>
          <cell r="AR99" t="str">
            <v/>
          </cell>
          <cell r="AS99" t="str">
            <v/>
          </cell>
          <cell r="AT99" t="str">
            <v/>
          </cell>
          <cell r="AU99" t="str">
            <v/>
          </cell>
          <cell r="AV99" t="str">
            <v/>
          </cell>
          <cell r="AW99" t="str">
            <v/>
          </cell>
          <cell r="AX99" t="str">
            <v/>
          </cell>
          <cell r="AY99" t="str">
            <v/>
          </cell>
          <cell r="AZ99" t="str">
            <v/>
          </cell>
          <cell r="BA99" t="str">
            <v/>
          </cell>
          <cell r="BB99" t="str">
            <v/>
          </cell>
          <cell r="BC99" t="str">
            <v/>
          </cell>
          <cell r="BD99" t="str">
            <v/>
          </cell>
          <cell r="BE99" t="str">
            <v/>
          </cell>
          <cell r="BF99" t="str">
            <v/>
          </cell>
          <cell r="BG99" t="str">
            <v/>
          </cell>
          <cell r="BH99" t="str">
            <v/>
          </cell>
          <cell r="BI99" t="str">
            <v/>
          </cell>
          <cell r="BJ99" t="str">
            <v/>
          </cell>
          <cell r="BK99" t="str">
            <v/>
          </cell>
        </row>
        <row r="100">
          <cell r="L100" t="str">
            <v>CPP1-03</v>
          </cell>
          <cell r="M100" t="str">
            <v>tim</v>
          </cell>
          <cell r="N100" t="str">
            <v>erro</v>
          </cell>
          <cell r="O100" t="str">
            <v>tim</v>
          </cell>
          <cell r="P100" t="e">
            <v>#NUM!</v>
          </cell>
          <cell r="Q100" t="e">
            <v>#NUM!</v>
          </cell>
          <cell r="R100" t="e">
            <v>#NUM!</v>
          </cell>
          <cell r="S100" t="e">
            <v>#NUM!</v>
          </cell>
          <cell r="T100" t="e">
            <v>#NUM!</v>
          </cell>
          <cell r="U100" t="e">
            <v>#NUM!</v>
          </cell>
          <cell r="V100" t="e">
            <v>#NUM!</v>
          </cell>
          <cell r="W100" t="e">
            <v>#NUM!</v>
          </cell>
          <cell r="X100" t="e">
            <v>#NUM!</v>
          </cell>
          <cell r="Y100" t="e">
            <v>#NUM!</v>
          </cell>
          <cell r="Z100" t="e">
            <v>#NUM!</v>
          </cell>
          <cell r="AA100" t="e">
            <v>#NUM!</v>
          </cell>
          <cell r="AB100" t="e">
            <v>#NUM!</v>
          </cell>
          <cell r="AC100" t="e">
            <v>#NUM!</v>
          </cell>
          <cell r="AD100" t="e">
            <v>#NUM!</v>
          </cell>
          <cell r="AE100" t="str">
            <v>CPP1-03</v>
          </cell>
          <cell r="AF100" t="str">
            <v>tim</v>
          </cell>
          <cell r="AG100" t="str">
            <v>erro</v>
          </cell>
          <cell r="AH100" t="str">
            <v>tim</v>
          </cell>
          <cell r="AI100">
            <v>0</v>
          </cell>
          <cell r="AJ100" t="str">
            <v>ver tim</v>
          </cell>
          <cell r="AK100">
            <v>0</v>
          </cell>
          <cell r="AL100" t="str">
            <v/>
          </cell>
          <cell r="AM100" t="str">
            <v/>
          </cell>
          <cell r="AN100" t="str">
            <v/>
          </cell>
          <cell r="AO100" t="str">
            <v/>
          </cell>
          <cell r="AP100" t="str">
            <v/>
          </cell>
          <cell r="AQ100" t="str">
            <v/>
          </cell>
          <cell r="AR100" t="str">
            <v/>
          </cell>
          <cell r="AS100" t="str">
            <v/>
          </cell>
          <cell r="AT100" t="str">
            <v/>
          </cell>
          <cell r="AU100" t="str">
            <v/>
          </cell>
          <cell r="AV100" t="str">
            <v/>
          </cell>
          <cell r="AW100" t="str">
            <v/>
          </cell>
          <cell r="AX100" t="str">
            <v/>
          </cell>
          <cell r="AY100" t="str">
            <v/>
          </cell>
          <cell r="AZ100" t="str">
            <v/>
          </cell>
          <cell r="BA100" t="str">
            <v/>
          </cell>
          <cell r="BB100" t="str">
            <v/>
          </cell>
          <cell r="BC100" t="str">
            <v/>
          </cell>
          <cell r="BD100" t="str">
            <v/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I100" t="str">
            <v/>
          </cell>
          <cell r="BJ100" t="str">
            <v/>
          </cell>
          <cell r="BK100" t="str">
            <v/>
          </cell>
        </row>
        <row r="101">
          <cell r="L101" t="str">
            <v>CPP2-01</v>
          </cell>
          <cell r="M101" t="str">
            <v>tim</v>
          </cell>
          <cell r="N101" t="str">
            <v>erro</v>
          </cell>
          <cell r="O101" t="str">
            <v>tim</v>
          </cell>
          <cell r="P101" t="e">
            <v>#NUM!</v>
          </cell>
          <cell r="Q101" t="e">
            <v>#NUM!</v>
          </cell>
          <cell r="R101" t="e">
            <v>#NUM!</v>
          </cell>
          <cell r="S101" t="e">
            <v>#NUM!</v>
          </cell>
          <cell r="T101" t="e">
            <v>#NUM!</v>
          </cell>
          <cell r="U101" t="e">
            <v>#NUM!</v>
          </cell>
          <cell r="V101" t="e">
            <v>#NUM!</v>
          </cell>
          <cell r="W101" t="e">
            <v>#NUM!</v>
          </cell>
          <cell r="X101" t="e">
            <v>#NUM!</v>
          </cell>
          <cell r="Y101" t="e">
            <v>#NUM!</v>
          </cell>
          <cell r="Z101" t="e">
            <v>#NUM!</v>
          </cell>
          <cell r="AA101" t="e">
            <v>#NUM!</v>
          </cell>
          <cell r="AB101" t="e">
            <v>#NUM!</v>
          </cell>
          <cell r="AC101" t="e">
            <v>#NUM!</v>
          </cell>
          <cell r="AD101" t="e">
            <v>#NUM!</v>
          </cell>
          <cell r="AE101" t="str">
            <v>CPP2-01</v>
          </cell>
          <cell r="AF101" t="str">
            <v>tim</v>
          </cell>
          <cell r="AG101" t="str">
            <v>erro</v>
          </cell>
          <cell r="AH101" t="str">
            <v>tim</v>
          </cell>
          <cell r="AI101">
            <v>0</v>
          </cell>
          <cell r="AJ101" t="str">
            <v>ver tim</v>
          </cell>
          <cell r="AK101">
            <v>0</v>
          </cell>
          <cell r="AL101" t="str">
            <v/>
          </cell>
          <cell r="AM101" t="str">
            <v/>
          </cell>
          <cell r="AN101" t="str">
            <v/>
          </cell>
          <cell r="AO101" t="str">
            <v/>
          </cell>
          <cell r="AP101" t="str">
            <v/>
          </cell>
          <cell r="AQ101" t="str">
            <v/>
          </cell>
          <cell r="AR101" t="str">
            <v/>
          </cell>
          <cell r="AS101" t="str">
            <v/>
          </cell>
          <cell r="AT101" t="str">
            <v/>
          </cell>
          <cell r="AU101" t="str">
            <v/>
          </cell>
          <cell r="AV101" t="str">
            <v/>
          </cell>
          <cell r="AW101" t="str">
            <v/>
          </cell>
          <cell r="AX101" t="str">
            <v/>
          </cell>
          <cell r="AY101" t="str">
            <v/>
          </cell>
          <cell r="AZ101" t="str">
            <v/>
          </cell>
          <cell r="BA101" t="str">
            <v/>
          </cell>
          <cell r="BB101" t="str">
            <v/>
          </cell>
          <cell r="BC101" t="str">
            <v/>
          </cell>
          <cell r="BD101" t="str">
            <v/>
          </cell>
          <cell r="BE101" t="str">
            <v/>
          </cell>
          <cell r="BF101" t="str">
            <v/>
          </cell>
          <cell r="BG101" t="str">
            <v/>
          </cell>
          <cell r="BH101" t="str">
            <v/>
          </cell>
          <cell r="BI101" t="str">
            <v/>
          </cell>
          <cell r="BJ101" t="str">
            <v/>
          </cell>
          <cell r="BK101" t="str">
            <v/>
          </cell>
        </row>
        <row r="102">
          <cell r="L102" t="str">
            <v>CPP2-02</v>
          </cell>
          <cell r="M102" t="str">
            <v>tim</v>
          </cell>
          <cell r="N102" t="str">
            <v>erro</v>
          </cell>
          <cell r="O102" t="str">
            <v>tim</v>
          </cell>
          <cell r="P102" t="e">
            <v>#NUM!</v>
          </cell>
          <cell r="Q102" t="e">
            <v>#NUM!</v>
          </cell>
          <cell r="R102" t="e">
            <v>#NUM!</v>
          </cell>
          <cell r="S102" t="e">
            <v>#NUM!</v>
          </cell>
          <cell r="T102" t="e">
            <v>#NUM!</v>
          </cell>
          <cell r="U102" t="e">
            <v>#NUM!</v>
          </cell>
          <cell r="V102" t="e">
            <v>#NUM!</v>
          </cell>
          <cell r="W102" t="e">
            <v>#NUM!</v>
          </cell>
          <cell r="X102" t="e">
            <v>#NUM!</v>
          </cell>
          <cell r="Y102" t="e">
            <v>#NUM!</v>
          </cell>
          <cell r="Z102" t="e">
            <v>#NUM!</v>
          </cell>
          <cell r="AA102" t="e">
            <v>#NUM!</v>
          </cell>
          <cell r="AB102" t="e">
            <v>#NUM!</v>
          </cell>
          <cell r="AC102" t="e">
            <v>#NUM!</v>
          </cell>
          <cell r="AD102" t="e">
            <v>#NUM!</v>
          </cell>
          <cell r="AE102" t="str">
            <v>CPP2-02</v>
          </cell>
          <cell r="AF102" t="str">
            <v>tim</v>
          </cell>
          <cell r="AG102" t="str">
            <v>erro</v>
          </cell>
          <cell r="AH102" t="str">
            <v>tim</v>
          </cell>
          <cell r="AI102">
            <v>0</v>
          </cell>
          <cell r="AJ102" t="str">
            <v>ver tim</v>
          </cell>
          <cell r="AK102">
            <v>0</v>
          </cell>
          <cell r="AL102" t="str">
            <v/>
          </cell>
          <cell r="AM102" t="str">
            <v/>
          </cell>
          <cell r="AN102" t="str">
            <v/>
          </cell>
          <cell r="AO102" t="str">
            <v/>
          </cell>
          <cell r="AP102" t="str">
            <v/>
          </cell>
          <cell r="AQ102" t="str">
            <v/>
          </cell>
          <cell r="AR102" t="str">
            <v/>
          </cell>
          <cell r="AS102" t="str">
            <v/>
          </cell>
          <cell r="AT102" t="str">
            <v/>
          </cell>
          <cell r="AU102" t="str">
            <v/>
          </cell>
          <cell r="AV102" t="str">
            <v/>
          </cell>
          <cell r="AW102" t="str">
            <v/>
          </cell>
          <cell r="AX102" t="str">
            <v/>
          </cell>
          <cell r="AY102" t="str">
            <v/>
          </cell>
          <cell r="AZ102" t="str">
            <v/>
          </cell>
          <cell r="BA102" t="str">
            <v/>
          </cell>
          <cell r="BB102" t="str">
            <v/>
          </cell>
          <cell r="BC102" t="str">
            <v/>
          </cell>
          <cell r="BD102" t="str">
            <v/>
          </cell>
          <cell r="BE102" t="str">
            <v/>
          </cell>
          <cell r="BF102" t="str">
            <v/>
          </cell>
          <cell r="BG102" t="str">
            <v/>
          </cell>
          <cell r="BH102" t="str">
            <v/>
          </cell>
          <cell r="BI102" t="str">
            <v/>
          </cell>
          <cell r="BJ102" t="str">
            <v/>
          </cell>
          <cell r="BK102" t="str">
            <v/>
          </cell>
        </row>
        <row r="103">
          <cell r="L103" t="str">
            <v>CPP2-03</v>
          </cell>
          <cell r="M103" t="str">
            <v>tim</v>
          </cell>
          <cell r="N103" t="str">
            <v>erro</v>
          </cell>
          <cell r="O103" t="str">
            <v>tim</v>
          </cell>
          <cell r="P103" t="e">
            <v>#NUM!</v>
          </cell>
          <cell r="Q103" t="e">
            <v>#NUM!</v>
          </cell>
          <cell r="R103" t="e">
            <v>#NUM!</v>
          </cell>
          <cell r="S103" t="e">
            <v>#NUM!</v>
          </cell>
          <cell r="T103" t="e">
            <v>#NUM!</v>
          </cell>
          <cell r="U103" t="e">
            <v>#NUM!</v>
          </cell>
          <cell r="V103" t="e">
            <v>#NUM!</v>
          </cell>
          <cell r="W103" t="e">
            <v>#NUM!</v>
          </cell>
          <cell r="X103" t="e">
            <v>#NUM!</v>
          </cell>
          <cell r="Y103" t="e">
            <v>#NUM!</v>
          </cell>
          <cell r="Z103" t="e">
            <v>#NUM!</v>
          </cell>
          <cell r="AA103" t="e">
            <v>#NUM!</v>
          </cell>
          <cell r="AB103" t="e">
            <v>#NUM!</v>
          </cell>
          <cell r="AC103" t="e">
            <v>#NUM!</v>
          </cell>
          <cell r="AD103" t="e">
            <v>#NUM!</v>
          </cell>
          <cell r="AE103" t="str">
            <v>CPP2-03</v>
          </cell>
          <cell r="AF103" t="str">
            <v>tim</v>
          </cell>
          <cell r="AG103" t="str">
            <v>erro</v>
          </cell>
          <cell r="AH103" t="str">
            <v>tim</v>
          </cell>
          <cell r="AI103">
            <v>0</v>
          </cell>
          <cell r="AJ103" t="str">
            <v>ver tim</v>
          </cell>
          <cell r="AK103">
            <v>0</v>
          </cell>
          <cell r="AL103" t="str">
            <v/>
          </cell>
          <cell r="AM103" t="str">
            <v/>
          </cell>
          <cell r="AN103" t="str">
            <v/>
          </cell>
          <cell r="AO103" t="str">
            <v/>
          </cell>
          <cell r="AP103" t="str">
            <v/>
          </cell>
          <cell r="AQ103" t="str">
            <v/>
          </cell>
          <cell r="AR103" t="str">
            <v/>
          </cell>
          <cell r="AS103" t="str">
            <v/>
          </cell>
          <cell r="AT103" t="str">
            <v/>
          </cell>
          <cell r="AU103" t="str">
            <v/>
          </cell>
          <cell r="AV103" t="str">
            <v/>
          </cell>
          <cell r="AW103" t="str">
            <v/>
          </cell>
          <cell r="AX103" t="str">
            <v/>
          </cell>
          <cell r="AY103" t="str">
            <v/>
          </cell>
          <cell r="AZ103" t="str">
            <v/>
          </cell>
          <cell r="BA103" t="str">
            <v/>
          </cell>
          <cell r="BB103" t="str">
            <v/>
          </cell>
          <cell r="BC103" t="str">
            <v/>
          </cell>
          <cell r="BD103" t="str">
            <v/>
          </cell>
          <cell r="BE103" t="str">
            <v/>
          </cell>
          <cell r="BF103" t="str">
            <v/>
          </cell>
          <cell r="BG103" t="str">
            <v/>
          </cell>
          <cell r="BH103" t="str">
            <v/>
          </cell>
          <cell r="BI103" t="str">
            <v/>
          </cell>
          <cell r="BJ103" t="str">
            <v/>
          </cell>
          <cell r="BK103" t="str">
            <v/>
          </cell>
        </row>
        <row r="104">
          <cell r="L104" t="str">
            <v>IOR-01</v>
          </cell>
          <cell r="M104" t="str">
            <v>tim</v>
          </cell>
          <cell r="N104" t="str">
            <v>erro</v>
          </cell>
          <cell r="O104" t="str">
            <v>tim</v>
          </cell>
          <cell r="P104" t="e">
            <v>#NUM!</v>
          </cell>
          <cell r="Q104" t="e">
            <v>#NUM!</v>
          </cell>
          <cell r="R104" t="e">
            <v>#NUM!</v>
          </cell>
          <cell r="S104" t="e">
            <v>#NUM!</v>
          </cell>
          <cell r="T104" t="e">
            <v>#NUM!</v>
          </cell>
          <cell r="U104" t="e">
            <v>#NUM!</v>
          </cell>
          <cell r="V104" t="e">
            <v>#NUM!</v>
          </cell>
          <cell r="W104" t="e">
            <v>#NUM!</v>
          </cell>
          <cell r="X104" t="e">
            <v>#NUM!</v>
          </cell>
          <cell r="Y104" t="e">
            <v>#NUM!</v>
          </cell>
          <cell r="Z104" t="e">
            <v>#NUM!</v>
          </cell>
          <cell r="AA104" t="e">
            <v>#NUM!</v>
          </cell>
          <cell r="AB104" t="e">
            <v>#NUM!</v>
          </cell>
          <cell r="AC104" t="e">
            <v>#NUM!</v>
          </cell>
          <cell r="AD104" t="e">
            <v>#NUM!</v>
          </cell>
          <cell r="AE104" t="str">
            <v>IOR-01</v>
          </cell>
          <cell r="AF104" t="str">
            <v>tim</v>
          </cell>
          <cell r="AG104" t="str">
            <v>erro</v>
          </cell>
          <cell r="AH104" t="str">
            <v>tim</v>
          </cell>
          <cell r="AI104">
            <v>0</v>
          </cell>
          <cell r="AJ104" t="str">
            <v>ver tim</v>
          </cell>
          <cell r="AK104">
            <v>0</v>
          </cell>
          <cell r="AL104" t="str">
            <v/>
          </cell>
          <cell r="AM104" t="str">
            <v/>
          </cell>
          <cell r="AN104" t="str">
            <v/>
          </cell>
          <cell r="AO104" t="str">
            <v/>
          </cell>
          <cell r="AP104" t="str">
            <v/>
          </cell>
          <cell r="AQ104" t="str">
            <v/>
          </cell>
          <cell r="AR104" t="str">
            <v/>
          </cell>
          <cell r="AS104" t="str">
            <v/>
          </cell>
          <cell r="AT104" t="str">
            <v/>
          </cell>
          <cell r="AU104" t="str">
            <v/>
          </cell>
          <cell r="AV104" t="str">
            <v/>
          </cell>
          <cell r="AW104" t="str">
            <v/>
          </cell>
          <cell r="AX104" t="str">
            <v/>
          </cell>
          <cell r="AY104" t="str">
            <v/>
          </cell>
          <cell r="AZ104" t="str">
            <v/>
          </cell>
          <cell r="BA104" t="str">
            <v/>
          </cell>
          <cell r="BB104" t="str">
            <v/>
          </cell>
          <cell r="BC104" t="str">
            <v/>
          </cell>
          <cell r="BD104" t="str">
            <v/>
          </cell>
          <cell r="BE104" t="str">
            <v/>
          </cell>
          <cell r="BF104" t="str">
            <v/>
          </cell>
          <cell r="BG104" t="str">
            <v/>
          </cell>
          <cell r="BH104" t="str">
            <v/>
          </cell>
          <cell r="BI104" t="str">
            <v/>
          </cell>
          <cell r="BJ104" t="str">
            <v/>
          </cell>
          <cell r="BK104" t="str">
            <v/>
          </cell>
        </row>
        <row r="105">
          <cell r="L105" t="str">
            <v>IOR-02</v>
          </cell>
          <cell r="M105" t="str">
            <v>tim</v>
          </cell>
          <cell r="N105" t="str">
            <v>erro</v>
          </cell>
          <cell r="O105" t="str">
            <v>tim</v>
          </cell>
          <cell r="P105" t="e">
            <v>#NUM!</v>
          </cell>
          <cell r="Q105" t="e">
            <v>#NUM!</v>
          </cell>
          <cell r="R105" t="e">
            <v>#NUM!</v>
          </cell>
          <cell r="S105" t="e">
            <v>#NUM!</v>
          </cell>
          <cell r="T105" t="e">
            <v>#NUM!</v>
          </cell>
          <cell r="U105" t="e">
            <v>#NUM!</v>
          </cell>
          <cell r="V105" t="e">
            <v>#NUM!</v>
          </cell>
          <cell r="W105" t="e">
            <v>#NUM!</v>
          </cell>
          <cell r="X105" t="e">
            <v>#NUM!</v>
          </cell>
          <cell r="Y105" t="e">
            <v>#NUM!</v>
          </cell>
          <cell r="Z105" t="e">
            <v>#NUM!</v>
          </cell>
          <cell r="AA105" t="e">
            <v>#NUM!</v>
          </cell>
          <cell r="AB105" t="e">
            <v>#NUM!</v>
          </cell>
          <cell r="AC105" t="e">
            <v>#NUM!</v>
          </cell>
          <cell r="AD105" t="e">
            <v>#NUM!</v>
          </cell>
          <cell r="AE105" t="str">
            <v>IOR-02</v>
          </cell>
          <cell r="AF105" t="str">
            <v>tim</v>
          </cell>
          <cell r="AG105" t="str">
            <v>erro</v>
          </cell>
          <cell r="AH105" t="str">
            <v>tim</v>
          </cell>
          <cell r="AI105">
            <v>0</v>
          </cell>
          <cell r="AJ105" t="str">
            <v>ver tim</v>
          </cell>
          <cell r="AK105">
            <v>0</v>
          </cell>
          <cell r="AL105" t="str">
            <v/>
          </cell>
          <cell r="AM105" t="str">
            <v/>
          </cell>
          <cell r="AN105" t="str">
            <v/>
          </cell>
          <cell r="AO105" t="str">
            <v/>
          </cell>
          <cell r="AP105" t="str">
            <v/>
          </cell>
          <cell r="AQ105" t="str">
            <v/>
          </cell>
          <cell r="AR105" t="str">
            <v/>
          </cell>
          <cell r="AS105" t="str">
            <v/>
          </cell>
          <cell r="AT105" t="str">
            <v/>
          </cell>
          <cell r="AU105" t="str">
            <v/>
          </cell>
          <cell r="AV105" t="str">
            <v/>
          </cell>
          <cell r="AW105" t="str">
            <v/>
          </cell>
          <cell r="AX105" t="str">
            <v/>
          </cell>
          <cell r="AY105" t="str">
            <v/>
          </cell>
          <cell r="AZ105" t="str">
            <v/>
          </cell>
          <cell r="BA105" t="str">
            <v/>
          </cell>
          <cell r="BB105" t="str">
            <v/>
          </cell>
          <cell r="BC105" t="str">
            <v/>
          </cell>
          <cell r="BD105" t="str">
            <v/>
          </cell>
          <cell r="BE105" t="str">
            <v/>
          </cell>
          <cell r="BF105" t="str">
            <v/>
          </cell>
          <cell r="BG105" t="str">
            <v/>
          </cell>
          <cell r="BH105" t="str">
            <v/>
          </cell>
          <cell r="BI105" t="str">
            <v/>
          </cell>
          <cell r="BJ105" t="str">
            <v/>
          </cell>
          <cell r="BK105" t="str">
            <v/>
          </cell>
        </row>
        <row r="106">
          <cell r="L106" t="str">
            <v>IOR-03</v>
          </cell>
          <cell r="M106" t="str">
            <v>tim</v>
          </cell>
          <cell r="N106" t="str">
            <v>erro</v>
          </cell>
          <cell r="O106" t="str">
            <v>tim</v>
          </cell>
          <cell r="P106" t="e">
            <v>#NUM!</v>
          </cell>
          <cell r="Q106" t="e">
            <v>#NUM!</v>
          </cell>
          <cell r="R106" t="e">
            <v>#NUM!</v>
          </cell>
          <cell r="S106" t="e">
            <v>#NUM!</v>
          </cell>
          <cell r="T106" t="e">
            <v>#NUM!</v>
          </cell>
          <cell r="U106" t="e">
            <v>#NUM!</v>
          </cell>
          <cell r="V106" t="e">
            <v>#NUM!</v>
          </cell>
          <cell r="W106" t="e">
            <v>#NUM!</v>
          </cell>
          <cell r="X106" t="e">
            <v>#NUM!</v>
          </cell>
          <cell r="Y106" t="e">
            <v>#NUM!</v>
          </cell>
          <cell r="Z106" t="e">
            <v>#NUM!</v>
          </cell>
          <cell r="AA106" t="e">
            <v>#NUM!</v>
          </cell>
          <cell r="AB106" t="e">
            <v>#NUM!</v>
          </cell>
          <cell r="AC106" t="e">
            <v>#NUM!</v>
          </cell>
          <cell r="AD106" t="e">
            <v>#NUM!</v>
          </cell>
          <cell r="AE106" t="str">
            <v>IOR-03</v>
          </cell>
          <cell r="AF106" t="str">
            <v>tim</v>
          </cell>
          <cell r="AG106" t="str">
            <v>erro</v>
          </cell>
          <cell r="AH106" t="str">
            <v>tim</v>
          </cell>
          <cell r="AI106">
            <v>0</v>
          </cell>
          <cell r="AJ106" t="str">
            <v>ver tim</v>
          </cell>
          <cell r="AK106">
            <v>0</v>
          </cell>
          <cell r="AL106" t="str">
            <v/>
          </cell>
          <cell r="AM106" t="str">
            <v/>
          </cell>
          <cell r="AN106" t="str">
            <v/>
          </cell>
          <cell r="AO106" t="str">
            <v/>
          </cell>
          <cell r="AP106" t="str">
            <v/>
          </cell>
          <cell r="AQ106" t="str">
            <v/>
          </cell>
          <cell r="AR106" t="str">
            <v/>
          </cell>
          <cell r="AS106" t="str">
            <v/>
          </cell>
          <cell r="AT106" t="str">
            <v/>
          </cell>
          <cell r="AU106" t="str">
            <v/>
          </cell>
          <cell r="AV106" t="str">
            <v/>
          </cell>
          <cell r="AW106" t="str">
            <v/>
          </cell>
          <cell r="AX106" t="str">
            <v/>
          </cell>
          <cell r="AY106" t="str">
            <v/>
          </cell>
          <cell r="AZ106" t="str">
            <v/>
          </cell>
          <cell r="BA106" t="str">
            <v/>
          </cell>
          <cell r="BB106" t="str">
            <v/>
          </cell>
          <cell r="BC106" t="str">
            <v/>
          </cell>
          <cell r="BD106" t="str">
            <v/>
          </cell>
          <cell r="BE106" t="str">
            <v/>
          </cell>
          <cell r="BF106" t="str">
            <v/>
          </cell>
          <cell r="BG106" t="str">
            <v/>
          </cell>
          <cell r="BH106" t="str">
            <v/>
          </cell>
          <cell r="BI106" t="str">
            <v/>
          </cell>
          <cell r="BJ106" t="str">
            <v/>
          </cell>
          <cell r="BK106" t="str">
            <v/>
          </cell>
        </row>
        <row r="107">
          <cell r="L107" t="str">
            <v>RLA-01</v>
          </cell>
          <cell r="M107" t="str">
            <v>tim</v>
          </cell>
          <cell r="N107" t="str">
            <v>erro</v>
          </cell>
          <cell r="O107" t="str">
            <v>tim</v>
          </cell>
          <cell r="P107" t="e">
            <v>#NUM!</v>
          </cell>
          <cell r="Q107" t="e">
            <v>#NUM!</v>
          </cell>
          <cell r="R107" t="e">
            <v>#NUM!</v>
          </cell>
          <cell r="S107" t="e">
            <v>#NUM!</v>
          </cell>
          <cell r="T107" t="e">
            <v>#NUM!</v>
          </cell>
          <cell r="U107" t="e">
            <v>#NUM!</v>
          </cell>
          <cell r="V107" t="e">
            <v>#NUM!</v>
          </cell>
          <cell r="W107" t="e">
            <v>#NUM!</v>
          </cell>
          <cell r="X107" t="e">
            <v>#NUM!</v>
          </cell>
          <cell r="Y107" t="e">
            <v>#NUM!</v>
          </cell>
          <cell r="Z107" t="e">
            <v>#NUM!</v>
          </cell>
          <cell r="AA107" t="e">
            <v>#NUM!</v>
          </cell>
          <cell r="AB107" t="e">
            <v>#NUM!</v>
          </cell>
          <cell r="AC107" t="e">
            <v>#NUM!</v>
          </cell>
          <cell r="AD107" t="e">
            <v>#NUM!</v>
          </cell>
          <cell r="AE107" t="str">
            <v>RLA-01</v>
          </cell>
          <cell r="AF107" t="str">
            <v>tim</v>
          </cell>
          <cell r="AG107" t="str">
            <v>erro</v>
          </cell>
          <cell r="AH107" t="str">
            <v>tim</v>
          </cell>
          <cell r="AI107">
            <v>0</v>
          </cell>
          <cell r="AJ107" t="str">
            <v>ver tim</v>
          </cell>
          <cell r="AK107">
            <v>0</v>
          </cell>
          <cell r="AL107" t="str">
            <v/>
          </cell>
          <cell r="AM107" t="str">
            <v/>
          </cell>
          <cell r="AN107" t="str">
            <v/>
          </cell>
          <cell r="AO107" t="str">
            <v/>
          </cell>
          <cell r="AP107" t="str">
            <v/>
          </cell>
          <cell r="AQ107" t="str">
            <v/>
          </cell>
          <cell r="AR107" t="str">
            <v/>
          </cell>
          <cell r="AS107" t="str">
            <v/>
          </cell>
          <cell r="AT107" t="str">
            <v/>
          </cell>
          <cell r="AU107" t="str">
            <v/>
          </cell>
          <cell r="AV107" t="str">
            <v/>
          </cell>
          <cell r="AW107" t="str">
            <v/>
          </cell>
          <cell r="AX107" t="str">
            <v/>
          </cell>
          <cell r="AY107" t="str">
            <v/>
          </cell>
          <cell r="AZ107" t="str">
            <v/>
          </cell>
          <cell r="BA107" t="str">
            <v/>
          </cell>
          <cell r="BB107" t="str">
            <v/>
          </cell>
          <cell r="BC107" t="str">
            <v/>
          </cell>
          <cell r="BD107" t="str">
            <v/>
          </cell>
          <cell r="BE107" t="str">
            <v/>
          </cell>
          <cell r="BF107" t="str">
            <v/>
          </cell>
          <cell r="BG107" t="str">
            <v/>
          </cell>
          <cell r="BH107" t="str">
            <v/>
          </cell>
          <cell r="BI107" t="str">
            <v/>
          </cell>
          <cell r="BJ107" t="str">
            <v/>
          </cell>
          <cell r="BK107" t="str">
            <v/>
          </cell>
        </row>
        <row r="108">
          <cell r="L108" t="str">
            <v>RLA-02</v>
          </cell>
          <cell r="M108" t="str">
            <v>tim</v>
          </cell>
          <cell r="N108" t="str">
            <v>erro</v>
          </cell>
          <cell r="O108" t="str">
            <v>tim</v>
          </cell>
          <cell r="P108" t="e">
            <v>#NUM!</v>
          </cell>
          <cell r="Q108" t="e">
            <v>#NUM!</v>
          </cell>
          <cell r="R108" t="e">
            <v>#NUM!</v>
          </cell>
          <cell r="S108" t="e">
            <v>#NUM!</v>
          </cell>
          <cell r="T108" t="e">
            <v>#NUM!</v>
          </cell>
          <cell r="U108" t="e">
            <v>#NUM!</v>
          </cell>
          <cell r="V108" t="e">
            <v>#NUM!</v>
          </cell>
          <cell r="W108" t="e">
            <v>#NUM!</v>
          </cell>
          <cell r="X108" t="e">
            <v>#NUM!</v>
          </cell>
          <cell r="Y108" t="e">
            <v>#NUM!</v>
          </cell>
          <cell r="Z108" t="e">
            <v>#NUM!</v>
          </cell>
          <cell r="AA108" t="e">
            <v>#NUM!</v>
          </cell>
          <cell r="AB108" t="e">
            <v>#NUM!</v>
          </cell>
          <cell r="AC108" t="e">
            <v>#NUM!</v>
          </cell>
          <cell r="AD108" t="e">
            <v>#NUM!</v>
          </cell>
          <cell r="AE108" t="str">
            <v>RLA-02</v>
          </cell>
          <cell r="AF108" t="str">
            <v>tim</v>
          </cell>
          <cell r="AG108" t="str">
            <v>erro</v>
          </cell>
          <cell r="AH108" t="str">
            <v>tim</v>
          </cell>
          <cell r="AI108">
            <v>0</v>
          </cell>
          <cell r="AJ108" t="str">
            <v>ver tim</v>
          </cell>
          <cell r="AK108">
            <v>0</v>
          </cell>
          <cell r="AL108" t="str">
            <v/>
          </cell>
          <cell r="AM108" t="str">
            <v/>
          </cell>
          <cell r="AN108" t="str">
            <v/>
          </cell>
          <cell r="AO108" t="str">
            <v/>
          </cell>
          <cell r="AP108" t="str">
            <v/>
          </cell>
          <cell r="AQ108" t="str">
            <v/>
          </cell>
          <cell r="AR108" t="str">
            <v/>
          </cell>
          <cell r="AS108" t="str">
            <v/>
          </cell>
          <cell r="AT108" t="str">
            <v/>
          </cell>
          <cell r="AU108" t="str">
            <v/>
          </cell>
          <cell r="AV108" t="str">
            <v/>
          </cell>
          <cell r="AW108" t="str">
            <v/>
          </cell>
          <cell r="AX108" t="str">
            <v/>
          </cell>
          <cell r="AY108" t="str">
            <v/>
          </cell>
          <cell r="AZ108" t="str">
            <v/>
          </cell>
          <cell r="BA108" t="str">
            <v/>
          </cell>
          <cell r="BB108" t="str">
            <v/>
          </cell>
          <cell r="BC108" t="str">
            <v/>
          </cell>
          <cell r="BD108" t="str">
            <v/>
          </cell>
          <cell r="BE108" t="str">
            <v/>
          </cell>
          <cell r="BF108" t="str">
            <v/>
          </cell>
          <cell r="BG108" t="str">
            <v/>
          </cell>
          <cell r="BH108" t="str">
            <v/>
          </cell>
          <cell r="BI108" t="str">
            <v/>
          </cell>
          <cell r="BJ108" t="str">
            <v/>
          </cell>
          <cell r="BK108" t="str">
            <v/>
          </cell>
        </row>
        <row r="109">
          <cell r="L109" t="str">
            <v>RLA-03</v>
          </cell>
          <cell r="M109" t="str">
            <v>tim</v>
          </cell>
          <cell r="N109" t="str">
            <v>erro</v>
          </cell>
          <cell r="O109" t="str">
            <v>tim</v>
          </cell>
          <cell r="P109" t="e">
            <v>#NUM!</v>
          </cell>
          <cell r="Q109" t="e">
            <v>#NUM!</v>
          </cell>
          <cell r="R109" t="e">
            <v>#NUM!</v>
          </cell>
          <cell r="S109" t="e">
            <v>#NUM!</v>
          </cell>
          <cell r="T109" t="e">
            <v>#NUM!</v>
          </cell>
          <cell r="U109" t="e">
            <v>#NUM!</v>
          </cell>
          <cell r="V109" t="e">
            <v>#NUM!</v>
          </cell>
          <cell r="W109" t="e">
            <v>#NUM!</v>
          </cell>
          <cell r="X109" t="e">
            <v>#NUM!</v>
          </cell>
          <cell r="Y109" t="e">
            <v>#NUM!</v>
          </cell>
          <cell r="Z109" t="e">
            <v>#NUM!</v>
          </cell>
          <cell r="AA109" t="e">
            <v>#NUM!</v>
          </cell>
          <cell r="AB109" t="e">
            <v>#NUM!</v>
          </cell>
          <cell r="AC109" t="e">
            <v>#NUM!</v>
          </cell>
          <cell r="AD109" t="e">
            <v>#NUM!</v>
          </cell>
          <cell r="AE109" t="str">
            <v>RLA-03</v>
          </cell>
          <cell r="AF109" t="str">
            <v>tim</v>
          </cell>
          <cell r="AG109" t="str">
            <v>erro</v>
          </cell>
          <cell r="AH109" t="str">
            <v>tim</v>
          </cell>
          <cell r="AI109">
            <v>0</v>
          </cell>
          <cell r="AJ109" t="str">
            <v>ver tim</v>
          </cell>
          <cell r="AK109">
            <v>0</v>
          </cell>
          <cell r="AL109" t="str">
            <v/>
          </cell>
          <cell r="AM109" t="str">
            <v/>
          </cell>
          <cell r="AN109" t="str">
            <v/>
          </cell>
          <cell r="AO109" t="str">
            <v/>
          </cell>
          <cell r="AP109" t="str">
            <v/>
          </cell>
          <cell r="AQ109" t="str">
            <v/>
          </cell>
          <cell r="AR109" t="str">
            <v/>
          </cell>
          <cell r="AS109" t="str">
            <v/>
          </cell>
          <cell r="AT109" t="str">
            <v/>
          </cell>
          <cell r="AU109" t="str">
            <v/>
          </cell>
          <cell r="AV109" t="str">
            <v/>
          </cell>
          <cell r="AW109" t="str">
            <v/>
          </cell>
          <cell r="AX109" t="str">
            <v/>
          </cell>
          <cell r="AY109" t="str">
            <v/>
          </cell>
          <cell r="AZ109" t="str">
            <v/>
          </cell>
          <cell r="BA109" t="str">
            <v/>
          </cell>
          <cell r="BB109" t="str">
            <v/>
          </cell>
          <cell r="BC109" t="str">
            <v/>
          </cell>
          <cell r="BD109" t="str">
            <v/>
          </cell>
          <cell r="BE109" t="str">
            <v/>
          </cell>
          <cell r="BF109" t="str">
            <v/>
          </cell>
          <cell r="BG109" t="str">
            <v/>
          </cell>
          <cell r="BH109" t="str">
            <v/>
          </cell>
          <cell r="BI109" t="str">
            <v/>
          </cell>
          <cell r="BJ109" t="str">
            <v/>
          </cell>
          <cell r="BK109" t="str">
            <v/>
          </cell>
        </row>
      </sheetData>
      <sheetData sheetId="9"/>
      <sheetData sheetId="10"/>
      <sheetData sheetId="11"/>
      <sheetData sheetId="12"/>
      <sheetData sheetId="13" refreshError="1">
        <row r="4">
          <cell r="A4" t="str">
            <v>cel</v>
          </cell>
          <cell r="B4" t="str">
            <v>ATC</v>
          </cell>
          <cell r="C4" t="str">
            <v>DTC</v>
          </cell>
        </row>
        <row r="5">
          <cell r="A5" t="str">
            <v>ALP-01</v>
          </cell>
          <cell r="B5">
            <v>4</v>
          </cell>
          <cell r="C5">
            <v>5</v>
          </cell>
        </row>
        <row r="6">
          <cell r="A6" t="str">
            <v>ALP-02</v>
          </cell>
          <cell r="B6">
            <v>8</v>
          </cell>
          <cell r="C6">
            <v>8</v>
          </cell>
        </row>
        <row r="7">
          <cell r="A7" t="str">
            <v>ALP-03</v>
          </cell>
          <cell r="B7">
            <v>7</v>
          </cell>
          <cell r="C7">
            <v>11</v>
          </cell>
        </row>
        <row r="8">
          <cell r="A8" t="str">
            <v>BAH-01</v>
          </cell>
          <cell r="B8">
            <v>9</v>
          </cell>
          <cell r="C8">
            <v>11</v>
          </cell>
        </row>
        <row r="9">
          <cell r="A9" t="str">
            <v>BAH-02</v>
          </cell>
          <cell r="B9">
            <v>9</v>
          </cell>
          <cell r="C9">
            <v>11</v>
          </cell>
        </row>
        <row r="10">
          <cell r="A10" t="str">
            <v>BAH-03</v>
          </cell>
          <cell r="B10">
            <v>9</v>
          </cell>
          <cell r="C10">
            <v>17</v>
          </cell>
        </row>
        <row r="11">
          <cell r="A11" t="str">
            <v>CAS-01</v>
          </cell>
          <cell r="B11">
            <v>7</v>
          </cell>
          <cell r="C11">
            <v>8</v>
          </cell>
        </row>
        <row r="12">
          <cell r="A12" t="str">
            <v>CAS-02</v>
          </cell>
          <cell r="B12">
            <v>7</v>
          </cell>
          <cell r="C12">
            <v>8</v>
          </cell>
        </row>
        <row r="13">
          <cell r="A13" t="str">
            <v>CAS-03</v>
          </cell>
          <cell r="B13">
            <v>10</v>
          </cell>
          <cell r="C13">
            <v>14</v>
          </cell>
        </row>
        <row r="14">
          <cell r="A14" t="str">
            <v>CP1</v>
          </cell>
          <cell r="B14">
            <v>3</v>
          </cell>
          <cell r="C14">
            <v>11</v>
          </cell>
        </row>
        <row r="15">
          <cell r="A15" t="str">
            <v>JCD-01</v>
          </cell>
          <cell r="B15">
            <v>6</v>
          </cell>
          <cell r="C15">
            <v>17</v>
          </cell>
        </row>
        <row r="16">
          <cell r="A16" t="str">
            <v>JCD-02</v>
          </cell>
          <cell r="B16">
            <v>7</v>
          </cell>
          <cell r="C16">
            <v>14</v>
          </cell>
        </row>
        <row r="17">
          <cell r="A17" t="str">
            <v>JCD-03</v>
          </cell>
          <cell r="B17">
            <v>6</v>
          </cell>
          <cell r="C17">
            <v>26</v>
          </cell>
        </row>
        <row r="18">
          <cell r="A18" t="str">
            <v>JGS-01</v>
          </cell>
          <cell r="B18">
            <v>7</v>
          </cell>
          <cell r="C18">
            <v>17</v>
          </cell>
        </row>
        <row r="19">
          <cell r="A19" t="str">
            <v>JGS-02</v>
          </cell>
          <cell r="B19">
            <v>6</v>
          </cell>
          <cell r="C19">
            <v>26</v>
          </cell>
        </row>
        <row r="20">
          <cell r="A20" t="str">
            <v>JGS-03</v>
          </cell>
          <cell r="B20">
            <v>6</v>
          </cell>
          <cell r="C20">
            <v>26</v>
          </cell>
        </row>
        <row r="21">
          <cell r="A21" t="str">
            <v>LRV-01</v>
          </cell>
          <cell r="B21">
            <v>20</v>
          </cell>
          <cell r="C21">
            <v>8</v>
          </cell>
        </row>
        <row r="22">
          <cell r="A22" t="str">
            <v>MC1</v>
          </cell>
          <cell r="B22">
            <v>1</v>
          </cell>
          <cell r="C22">
            <v>17</v>
          </cell>
        </row>
        <row r="23">
          <cell r="A23" t="str">
            <v>MC10</v>
          </cell>
          <cell r="B23">
            <v>2</v>
          </cell>
          <cell r="C23">
            <v>14</v>
          </cell>
        </row>
        <row r="24">
          <cell r="A24" t="str">
            <v>MC11</v>
          </cell>
          <cell r="B24">
            <v>11</v>
          </cell>
          <cell r="C24">
            <v>11</v>
          </cell>
        </row>
        <row r="25">
          <cell r="A25" t="str">
            <v>MC12</v>
          </cell>
          <cell r="B25">
            <v>7</v>
          </cell>
          <cell r="C25">
            <v>23</v>
          </cell>
        </row>
        <row r="26">
          <cell r="A26" t="str">
            <v>MC13</v>
          </cell>
          <cell r="B26">
            <v>3</v>
          </cell>
          <cell r="C26">
            <v>35</v>
          </cell>
        </row>
        <row r="27">
          <cell r="A27" t="str">
            <v>MC14</v>
          </cell>
          <cell r="B27">
            <v>5</v>
          </cell>
          <cell r="C27">
            <v>29</v>
          </cell>
        </row>
        <row r="28">
          <cell r="A28" t="str">
            <v>MC2</v>
          </cell>
          <cell r="B28">
            <v>7</v>
          </cell>
          <cell r="C28">
            <v>20</v>
          </cell>
        </row>
        <row r="29">
          <cell r="A29" t="str">
            <v>MC3</v>
          </cell>
          <cell r="B29">
            <v>0</v>
          </cell>
          <cell r="C29">
            <v>44</v>
          </cell>
        </row>
        <row r="30">
          <cell r="A30" t="str">
            <v>MC4</v>
          </cell>
          <cell r="B30">
            <v>6</v>
          </cell>
          <cell r="C30">
            <v>26</v>
          </cell>
        </row>
        <row r="31">
          <cell r="A31" t="str">
            <v>MC5</v>
          </cell>
          <cell r="B31">
            <v>3</v>
          </cell>
          <cell r="C31">
            <v>11</v>
          </cell>
        </row>
        <row r="32">
          <cell r="A32" t="str">
            <v>MC6</v>
          </cell>
          <cell r="B32">
            <v>5</v>
          </cell>
          <cell r="C32">
            <v>29</v>
          </cell>
        </row>
        <row r="33">
          <cell r="A33" t="str">
            <v>MC7</v>
          </cell>
          <cell r="B33">
            <v>8</v>
          </cell>
          <cell r="C33">
            <v>20</v>
          </cell>
        </row>
        <row r="34">
          <cell r="A34" t="str">
            <v>MC8</v>
          </cell>
          <cell r="B34">
            <v>7</v>
          </cell>
          <cell r="C34">
            <v>23</v>
          </cell>
        </row>
        <row r="35">
          <cell r="A35" t="str">
            <v>MC9</v>
          </cell>
          <cell r="B35">
            <v>7</v>
          </cell>
          <cell r="C35">
            <v>23</v>
          </cell>
        </row>
        <row r="36">
          <cell r="A36" t="str">
            <v>NWC-01</v>
          </cell>
          <cell r="B36">
            <v>8</v>
          </cell>
          <cell r="C36">
            <v>26</v>
          </cell>
        </row>
        <row r="37">
          <cell r="A37" t="str">
            <v>NWC-02</v>
          </cell>
          <cell r="B37">
            <v>9</v>
          </cell>
          <cell r="C37">
            <v>26</v>
          </cell>
        </row>
        <row r="38">
          <cell r="A38" t="str">
            <v>NWC-03</v>
          </cell>
          <cell r="B38">
            <v>8</v>
          </cell>
          <cell r="C38">
            <v>23</v>
          </cell>
        </row>
        <row r="39">
          <cell r="A39" t="str">
            <v>OBR-01</v>
          </cell>
          <cell r="B39">
            <v>8</v>
          </cell>
          <cell r="C39">
            <v>14</v>
          </cell>
        </row>
        <row r="40">
          <cell r="A40" t="str">
            <v>OBR-02</v>
          </cell>
          <cell r="B40">
            <v>8</v>
          </cell>
          <cell r="C40">
            <v>11</v>
          </cell>
        </row>
        <row r="41">
          <cell r="A41" t="str">
            <v>OBR-03</v>
          </cell>
          <cell r="B41">
            <v>8</v>
          </cell>
          <cell r="C41">
            <v>11</v>
          </cell>
        </row>
        <row r="42">
          <cell r="A42" t="str">
            <v>OFU-01</v>
          </cell>
          <cell r="B42">
            <v>7</v>
          </cell>
          <cell r="C42">
            <v>35</v>
          </cell>
        </row>
        <row r="43">
          <cell r="A43" t="str">
            <v>OFU-02</v>
          </cell>
          <cell r="B43">
            <v>7</v>
          </cell>
          <cell r="C43">
            <v>35</v>
          </cell>
        </row>
        <row r="44">
          <cell r="A44" t="str">
            <v>OFU-03</v>
          </cell>
          <cell r="B44">
            <v>7</v>
          </cell>
          <cell r="C44">
            <v>35</v>
          </cell>
        </row>
        <row r="45">
          <cell r="A45" t="str">
            <v>PET-01</v>
          </cell>
          <cell r="B45">
            <v>6</v>
          </cell>
          <cell r="C45">
            <v>20</v>
          </cell>
        </row>
        <row r="46">
          <cell r="A46" t="str">
            <v>PET-02</v>
          </cell>
          <cell r="B46">
            <v>7</v>
          </cell>
          <cell r="C46">
            <v>14</v>
          </cell>
        </row>
        <row r="47">
          <cell r="A47" t="str">
            <v>PET-03</v>
          </cell>
          <cell r="B47">
            <v>9</v>
          </cell>
          <cell r="C47">
            <v>11</v>
          </cell>
        </row>
        <row r="48">
          <cell r="A48" t="str">
            <v>PIO-01</v>
          </cell>
          <cell r="B48">
            <v>8</v>
          </cell>
          <cell r="C48">
            <v>17</v>
          </cell>
        </row>
        <row r="49">
          <cell r="A49" t="str">
            <v>PIO-02</v>
          </cell>
          <cell r="B49">
            <v>10</v>
          </cell>
          <cell r="C49">
            <v>17</v>
          </cell>
        </row>
        <row r="50">
          <cell r="A50" t="str">
            <v>PIO-03</v>
          </cell>
          <cell r="B50">
            <v>7</v>
          </cell>
          <cell r="C50">
            <v>17</v>
          </cell>
        </row>
        <row r="51">
          <cell r="A51" t="str">
            <v>PQR-01</v>
          </cell>
          <cell r="B51">
            <v>13</v>
          </cell>
          <cell r="C51">
            <v>5</v>
          </cell>
        </row>
        <row r="52">
          <cell r="A52" t="str">
            <v>RCL-01</v>
          </cell>
          <cell r="B52">
            <v>12</v>
          </cell>
          <cell r="C52">
            <v>8</v>
          </cell>
        </row>
        <row r="53">
          <cell r="A53" t="str">
            <v>SAN-01</v>
          </cell>
          <cell r="B53">
            <v>4</v>
          </cell>
          <cell r="C53">
            <v>5</v>
          </cell>
        </row>
        <row r="54">
          <cell r="A54" t="str">
            <v>SAN-02</v>
          </cell>
          <cell r="B54">
            <v>10</v>
          </cell>
          <cell r="C54">
            <v>11</v>
          </cell>
        </row>
        <row r="55">
          <cell r="A55" t="str">
            <v>SAN-03</v>
          </cell>
          <cell r="B55">
            <v>7</v>
          </cell>
          <cell r="C55">
            <v>8</v>
          </cell>
        </row>
        <row r="56">
          <cell r="A56" t="str">
            <v>SFR-01</v>
          </cell>
          <cell r="B56">
            <v>9</v>
          </cell>
          <cell r="C56">
            <v>8</v>
          </cell>
        </row>
        <row r="57">
          <cell r="A57" t="str">
            <v>SFR-02</v>
          </cell>
          <cell r="B57">
            <v>9</v>
          </cell>
          <cell r="C57">
            <v>17</v>
          </cell>
        </row>
        <row r="58">
          <cell r="A58" t="str">
            <v>SFR-03</v>
          </cell>
          <cell r="B58">
            <v>11</v>
          </cell>
          <cell r="C58">
            <v>11</v>
          </cell>
        </row>
        <row r="59">
          <cell r="A59" t="str">
            <v>SJO-01</v>
          </cell>
          <cell r="B59">
            <v>7</v>
          </cell>
          <cell r="C59">
            <v>11</v>
          </cell>
        </row>
        <row r="60">
          <cell r="A60" t="str">
            <v>SJO-02</v>
          </cell>
          <cell r="B60">
            <v>7</v>
          </cell>
          <cell r="C60">
            <v>17</v>
          </cell>
        </row>
        <row r="61">
          <cell r="A61" t="str">
            <v>SJO-03</v>
          </cell>
          <cell r="B61">
            <v>11</v>
          </cell>
          <cell r="C61">
            <v>14</v>
          </cell>
        </row>
        <row r="62">
          <cell r="A62" t="str">
            <v>SLZ-01</v>
          </cell>
          <cell r="B62">
            <v>11</v>
          </cell>
          <cell r="C62">
            <v>5</v>
          </cell>
        </row>
        <row r="63">
          <cell r="A63" t="str">
            <v>SMO-01</v>
          </cell>
          <cell r="B63">
            <v>6</v>
          </cell>
          <cell r="C63">
            <v>11</v>
          </cell>
        </row>
        <row r="64">
          <cell r="A64" t="str">
            <v>SMO-02</v>
          </cell>
          <cell r="B64">
            <v>9</v>
          </cell>
          <cell r="C64">
            <v>14</v>
          </cell>
        </row>
        <row r="65">
          <cell r="A65" t="str">
            <v>SMO-03</v>
          </cell>
          <cell r="B65">
            <v>9</v>
          </cell>
          <cell r="C65">
            <v>17</v>
          </cell>
        </row>
        <row r="66">
          <cell r="A66" t="str">
            <v>SNV-01</v>
          </cell>
          <cell r="B66">
            <v>7</v>
          </cell>
          <cell r="C66">
            <v>14</v>
          </cell>
        </row>
        <row r="67">
          <cell r="A67" t="str">
            <v>SNV-02</v>
          </cell>
          <cell r="B67">
            <v>7</v>
          </cell>
          <cell r="C67">
            <v>17</v>
          </cell>
        </row>
        <row r="68">
          <cell r="A68" t="str">
            <v>SNV-03</v>
          </cell>
          <cell r="B68">
            <v>7</v>
          </cell>
          <cell r="C68">
            <v>23</v>
          </cell>
        </row>
        <row r="69">
          <cell r="A69" t="str">
            <v>TRP-01</v>
          </cell>
          <cell r="B69">
            <v>11</v>
          </cell>
          <cell r="C69">
            <v>11</v>
          </cell>
        </row>
        <row r="70">
          <cell r="A70" t="str">
            <v>TRP-02</v>
          </cell>
          <cell r="B70">
            <v>11</v>
          </cell>
          <cell r="C70">
            <v>8</v>
          </cell>
        </row>
        <row r="71">
          <cell r="A71" t="str">
            <v>TRP-03</v>
          </cell>
          <cell r="B71">
            <v>5</v>
          </cell>
          <cell r="C71">
            <v>5</v>
          </cell>
        </row>
        <row r="72">
          <cell r="A72" t="str">
            <v>TVT-01</v>
          </cell>
          <cell r="B72">
            <v>9</v>
          </cell>
          <cell r="C72">
            <v>8</v>
          </cell>
        </row>
        <row r="73">
          <cell r="A73" t="str">
            <v>TVT-02</v>
          </cell>
          <cell r="B73">
            <v>9</v>
          </cell>
          <cell r="C73">
            <v>14</v>
          </cell>
        </row>
        <row r="74">
          <cell r="A74" t="str">
            <v>TVT-03</v>
          </cell>
          <cell r="B74">
            <v>9</v>
          </cell>
          <cell r="C74">
            <v>14</v>
          </cell>
        </row>
        <row r="75">
          <cell r="A75" t="str">
            <v>VIZ-01</v>
          </cell>
          <cell r="B75">
            <v>4</v>
          </cell>
          <cell r="C75">
            <v>5</v>
          </cell>
        </row>
        <row r="76">
          <cell r="A76" t="str">
            <v>VIZ-02</v>
          </cell>
          <cell r="B76">
            <v>9</v>
          </cell>
          <cell r="C76">
            <v>8</v>
          </cell>
        </row>
        <row r="77">
          <cell r="A77" t="str">
            <v>VIZ-03</v>
          </cell>
          <cell r="B77">
            <v>9</v>
          </cell>
          <cell r="C77">
            <v>8</v>
          </cell>
        </row>
        <row r="78">
          <cell r="A78" t="str">
            <v>WAR-02</v>
          </cell>
          <cell r="B78">
            <v>11</v>
          </cell>
          <cell r="C78">
            <v>8</v>
          </cell>
        </row>
        <row r="79">
          <cell r="A79" t="str">
            <v>NAT-01</v>
          </cell>
          <cell r="B79">
            <v>5</v>
          </cell>
          <cell r="C79">
            <v>2</v>
          </cell>
        </row>
        <row r="80">
          <cell r="A80" t="str">
            <v>APS1-01</v>
          </cell>
          <cell r="B80" t="str">
            <v>tim</v>
          </cell>
          <cell r="C80" t="str">
            <v>tim</v>
          </cell>
        </row>
        <row r="81">
          <cell r="A81" t="str">
            <v>APS1-02</v>
          </cell>
          <cell r="B81" t="str">
            <v>tim</v>
          </cell>
          <cell r="C81" t="str">
            <v>tim</v>
          </cell>
        </row>
        <row r="82">
          <cell r="A82" t="str">
            <v>APS1-03</v>
          </cell>
          <cell r="B82" t="str">
            <v>tim</v>
          </cell>
          <cell r="C82" t="str">
            <v>tim</v>
          </cell>
        </row>
        <row r="83">
          <cell r="A83" t="str">
            <v>APS2-01</v>
          </cell>
          <cell r="B83" t="str">
            <v>tim</v>
          </cell>
          <cell r="C83" t="str">
            <v>tim</v>
          </cell>
        </row>
        <row r="84">
          <cell r="A84" t="str">
            <v>APS2-02</v>
          </cell>
          <cell r="B84" t="str">
            <v>tim</v>
          </cell>
          <cell r="C84" t="str">
            <v>tim</v>
          </cell>
        </row>
        <row r="85">
          <cell r="A85" t="str">
            <v>APS2-03</v>
          </cell>
          <cell r="B85" t="str">
            <v>tim</v>
          </cell>
          <cell r="C85" t="str">
            <v>tim</v>
          </cell>
        </row>
        <row r="86">
          <cell r="A86" t="str">
            <v>APU1-01</v>
          </cell>
          <cell r="B86" t="str">
            <v>tim</v>
          </cell>
          <cell r="C86" t="str">
            <v>tim</v>
          </cell>
        </row>
        <row r="87">
          <cell r="A87" t="str">
            <v>APU1-02</v>
          </cell>
          <cell r="B87" t="str">
            <v>tim</v>
          </cell>
          <cell r="C87" t="str">
            <v>tim</v>
          </cell>
        </row>
        <row r="88">
          <cell r="A88" t="str">
            <v>APU1-03</v>
          </cell>
          <cell r="B88" t="str">
            <v>tim</v>
          </cell>
          <cell r="C88" t="str">
            <v>tim</v>
          </cell>
        </row>
        <row r="89">
          <cell r="A89" t="str">
            <v>APU2-02</v>
          </cell>
          <cell r="B89" t="str">
            <v>tim</v>
          </cell>
          <cell r="C89" t="str">
            <v>tim</v>
          </cell>
        </row>
        <row r="90">
          <cell r="A90" t="str">
            <v>APU2-01</v>
          </cell>
          <cell r="B90" t="str">
            <v>tim</v>
          </cell>
          <cell r="C90" t="str">
            <v>tim</v>
          </cell>
        </row>
        <row r="91">
          <cell r="A91" t="str">
            <v>APU2-03</v>
          </cell>
          <cell r="B91" t="str">
            <v>tim</v>
          </cell>
          <cell r="C91" t="str">
            <v>tim</v>
          </cell>
        </row>
        <row r="92">
          <cell r="A92" t="str">
            <v>CAB1-01</v>
          </cell>
          <cell r="B92" t="str">
            <v>tim</v>
          </cell>
          <cell r="C92" t="str">
            <v>tim</v>
          </cell>
        </row>
        <row r="93">
          <cell r="A93" t="str">
            <v>CAB1-02</v>
          </cell>
          <cell r="B93" t="str">
            <v>tim</v>
          </cell>
          <cell r="C93" t="str">
            <v>tim</v>
          </cell>
        </row>
        <row r="94">
          <cell r="A94" t="str">
            <v>CAB1-03</v>
          </cell>
          <cell r="B94" t="str">
            <v>tim</v>
          </cell>
          <cell r="C94" t="str">
            <v>tim</v>
          </cell>
        </row>
        <row r="95">
          <cell r="A95" t="str">
            <v>CAB2-01</v>
          </cell>
          <cell r="B95" t="str">
            <v>tim</v>
          </cell>
          <cell r="C95" t="str">
            <v>tim</v>
          </cell>
        </row>
        <row r="96">
          <cell r="A96" t="str">
            <v>CAB2-02</v>
          </cell>
          <cell r="B96" t="str">
            <v>tim</v>
          </cell>
          <cell r="C96" t="str">
            <v>tim</v>
          </cell>
        </row>
        <row r="97">
          <cell r="A97" t="str">
            <v>CAB2-03</v>
          </cell>
          <cell r="B97" t="str">
            <v>tim</v>
          </cell>
          <cell r="C97" t="str">
            <v>tim</v>
          </cell>
        </row>
        <row r="98">
          <cell r="A98" t="str">
            <v>CPP1-01</v>
          </cell>
          <cell r="B98" t="str">
            <v>tim</v>
          </cell>
          <cell r="C98" t="str">
            <v>tim</v>
          </cell>
        </row>
        <row r="99">
          <cell r="A99" t="str">
            <v>CPP1-02</v>
          </cell>
          <cell r="B99" t="str">
            <v>tim</v>
          </cell>
          <cell r="C99" t="str">
            <v>tim</v>
          </cell>
        </row>
        <row r="100">
          <cell r="A100" t="str">
            <v>CPP1-03</v>
          </cell>
          <cell r="B100" t="str">
            <v>tim</v>
          </cell>
          <cell r="C100" t="str">
            <v>tim</v>
          </cell>
        </row>
        <row r="101">
          <cell r="A101" t="str">
            <v>CPP2-01</v>
          </cell>
          <cell r="B101" t="str">
            <v>tim</v>
          </cell>
          <cell r="C101" t="str">
            <v>tim</v>
          </cell>
        </row>
        <row r="102">
          <cell r="A102" t="str">
            <v>CPP2-02</v>
          </cell>
          <cell r="B102" t="str">
            <v>tim</v>
          </cell>
          <cell r="C102" t="str">
            <v>tim</v>
          </cell>
        </row>
        <row r="103">
          <cell r="A103" t="str">
            <v>CPP2-03</v>
          </cell>
          <cell r="B103" t="str">
            <v>tim</v>
          </cell>
          <cell r="C103" t="str">
            <v>tim</v>
          </cell>
        </row>
        <row r="104">
          <cell r="A104" t="str">
            <v>IOR-01</v>
          </cell>
          <cell r="B104" t="str">
            <v>tim</v>
          </cell>
          <cell r="C104" t="str">
            <v>tim</v>
          </cell>
        </row>
        <row r="105">
          <cell r="A105" t="str">
            <v>IOR-02</v>
          </cell>
          <cell r="B105" t="str">
            <v>tim</v>
          </cell>
          <cell r="C105" t="str">
            <v>tim</v>
          </cell>
        </row>
        <row r="106">
          <cell r="A106" t="str">
            <v>IOR-03</v>
          </cell>
          <cell r="B106" t="str">
            <v>tim</v>
          </cell>
          <cell r="C106" t="str">
            <v>tim</v>
          </cell>
        </row>
        <row r="107">
          <cell r="A107" t="str">
            <v>RLA-01</v>
          </cell>
          <cell r="B107" t="str">
            <v>tim</v>
          </cell>
          <cell r="C107" t="str">
            <v>tim</v>
          </cell>
        </row>
        <row r="108">
          <cell r="A108" t="str">
            <v>RLA-02</v>
          </cell>
          <cell r="B108" t="str">
            <v>tim</v>
          </cell>
          <cell r="C108" t="str">
            <v>tim</v>
          </cell>
        </row>
        <row r="109">
          <cell r="A109" t="str">
            <v>RLA-03</v>
          </cell>
          <cell r="B109" t="str">
            <v>tim</v>
          </cell>
          <cell r="C109" t="str">
            <v>tim</v>
          </cell>
        </row>
      </sheetData>
      <sheetData sheetId="14" refreshError="1">
        <row r="3">
          <cell r="A3" t="str">
            <v>cel</v>
          </cell>
          <cell r="D3" t="str">
            <v>dvcc</v>
          </cell>
          <cell r="E3" t="str">
            <v>col (dcc)</v>
          </cell>
          <cell r="F3" t="str">
            <v>scol</v>
          </cell>
          <cell r="G3" t="str">
            <v>col (sat)</v>
          </cell>
          <cell r="H3" t="str">
            <v>cel</v>
          </cell>
          <cell r="I3" t="str">
            <v>gr.freq 7/21</v>
          </cell>
        </row>
        <row r="4">
          <cell r="A4" t="str">
            <v>ALP-01</v>
          </cell>
          <cell r="B4" t="str">
            <v>SERCOMTEL CELULAR</v>
          </cell>
          <cell r="C4" t="str">
            <v>ALP01</v>
          </cell>
          <cell r="D4">
            <v>1</v>
          </cell>
          <cell r="E4">
            <v>3</v>
          </cell>
          <cell r="F4">
            <v>12</v>
          </cell>
          <cell r="G4">
            <v>0</v>
          </cell>
          <cell r="H4" t="str">
            <v>ALP-01</v>
          </cell>
          <cell r="I4" t="str">
            <v>F1</v>
          </cell>
        </row>
        <row r="5">
          <cell r="A5" t="str">
            <v>ALP-02</v>
          </cell>
          <cell r="B5" t="str">
            <v>SERCOMTEL CELULAR</v>
          </cell>
          <cell r="C5" t="str">
            <v>ALP02</v>
          </cell>
          <cell r="D5">
            <v>3</v>
          </cell>
          <cell r="E5">
            <v>1</v>
          </cell>
          <cell r="F5">
            <v>6</v>
          </cell>
          <cell r="G5">
            <v>0</v>
          </cell>
          <cell r="H5" t="str">
            <v>ALP-02</v>
          </cell>
          <cell r="I5" t="str">
            <v>F2</v>
          </cell>
        </row>
        <row r="6">
          <cell r="A6" t="str">
            <v>ALP-03</v>
          </cell>
          <cell r="B6" t="str">
            <v>SERCOMTEL CELULAR</v>
          </cell>
          <cell r="C6" t="str">
            <v>ALP03</v>
          </cell>
          <cell r="D6">
            <v>5</v>
          </cell>
          <cell r="E6">
            <v>1</v>
          </cell>
          <cell r="F6">
            <v>7</v>
          </cell>
          <cell r="G6">
            <v>0</v>
          </cell>
          <cell r="H6" t="str">
            <v>ALP-03</v>
          </cell>
          <cell r="I6" t="str">
            <v>F3</v>
          </cell>
        </row>
        <row r="7">
          <cell r="A7" t="str">
            <v>BAH-01</v>
          </cell>
          <cell r="B7" t="str">
            <v>SERCOMTEL CELULAR</v>
          </cell>
          <cell r="C7" t="str">
            <v>BAH01</v>
          </cell>
          <cell r="D7">
            <v>7</v>
          </cell>
          <cell r="E7">
            <v>2</v>
          </cell>
          <cell r="F7">
            <v>14</v>
          </cell>
          <cell r="G7">
            <v>2</v>
          </cell>
          <cell r="H7" t="str">
            <v>BAH-01</v>
          </cell>
          <cell r="I7" t="str">
            <v>E1</v>
          </cell>
        </row>
        <row r="8">
          <cell r="A8" t="str">
            <v>BAH-02</v>
          </cell>
          <cell r="B8" t="str">
            <v>SERCOMTEL CELULAR</v>
          </cell>
          <cell r="C8" t="str">
            <v>BAH02</v>
          </cell>
          <cell r="D8">
            <v>9</v>
          </cell>
          <cell r="E8">
            <v>2</v>
          </cell>
          <cell r="F8">
            <v>4</v>
          </cell>
          <cell r="G8">
            <v>2</v>
          </cell>
          <cell r="H8" t="str">
            <v>BAH-02</v>
          </cell>
          <cell r="I8" t="str">
            <v>E2</v>
          </cell>
        </row>
        <row r="9">
          <cell r="A9" t="str">
            <v>BAH-03</v>
          </cell>
          <cell r="B9" t="str">
            <v>SERCOMTEL CELULAR</v>
          </cell>
          <cell r="C9" t="str">
            <v>BAH03</v>
          </cell>
          <cell r="D9">
            <v>11</v>
          </cell>
          <cell r="E9">
            <v>2</v>
          </cell>
          <cell r="F9">
            <v>11</v>
          </cell>
          <cell r="G9">
            <v>2</v>
          </cell>
          <cell r="H9" t="str">
            <v>BAH-03</v>
          </cell>
          <cell r="I9" t="str">
            <v>E3</v>
          </cell>
        </row>
        <row r="10">
          <cell r="A10" t="str">
            <v>CAS-01</v>
          </cell>
          <cell r="B10" t="str">
            <v>SERCOMTEL CELULAR</v>
          </cell>
          <cell r="C10" t="str">
            <v>CAS01</v>
          </cell>
          <cell r="D10">
            <v>13</v>
          </cell>
          <cell r="E10">
            <v>1</v>
          </cell>
          <cell r="F10">
            <v>12</v>
          </cell>
          <cell r="G10">
            <v>1</v>
          </cell>
          <cell r="H10" t="str">
            <v>CAS-01</v>
          </cell>
          <cell r="I10" t="str">
            <v>B1</v>
          </cell>
        </row>
        <row r="11">
          <cell r="A11" t="str">
            <v>CAS-02</v>
          </cell>
          <cell r="B11" t="str">
            <v>SERCOMTEL CELULAR</v>
          </cell>
          <cell r="C11" t="str">
            <v>CAS02</v>
          </cell>
          <cell r="D11">
            <v>15</v>
          </cell>
          <cell r="E11">
            <v>3</v>
          </cell>
          <cell r="F11">
            <v>10</v>
          </cell>
          <cell r="G11">
            <v>1</v>
          </cell>
          <cell r="H11" t="str">
            <v>CAS-02</v>
          </cell>
          <cell r="I11" t="str">
            <v>B2</v>
          </cell>
        </row>
        <row r="12">
          <cell r="A12" t="str">
            <v>CAS-03</v>
          </cell>
          <cell r="B12" t="str">
            <v>SERCOMTEL CELULAR</v>
          </cell>
          <cell r="C12" t="str">
            <v>CAS03</v>
          </cell>
          <cell r="D12">
            <v>17</v>
          </cell>
          <cell r="E12">
            <v>1</v>
          </cell>
          <cell r="F12">
            <v>8</v>
          </cell>
          <cell r="G12">
            <v>2</v>
          </cell>
          <cell r="H12" t="str">
            <v>CAS-03</v>
          </cell>
          <cell r="I12" t="str">
            <v>B3</v>
          </cell>
        </row>
        <row r="13">
          <cell r="A13" t="str">
            <v>CP1</v>
          </cell>
          <cell r="B13" t="str">
            <v>SERCOMTEL CELULAR</v>
          </cell>
          <cell r="C13" t="str">
            <v>CP1</v>
          </cell>
          <cell r="D13">
            <v>18</v>
          </cell>
          <cell r="E13">
            <v>0</v>
          </cell>
          <cell r="F13" t="str">
            <v/>
          </cell>
          <cell r="G13">
            <v>0</v>
          </cell>
          <cell r="H13" t="str">
            <v>CP1</v>
          </cell>
          <cell r="I13" t="str">
            <v>B1</v>
          </cell>
        </row>
        <row r="14">
          <cell r="A14" t="str">
            <v>JCD-01</v>
          </cell>
          <cell r="B14" t="str">
            <v>SERCOMTEL CELULAR</v>
          </cell>
          <cell r="C14" t="str">
            <v>JCD01</v>
          </cell>
          <cell r="D14">
            <v>20</v>
          </cell>
          <cell r="E14">
            <v>2</v>
          </cell>
          <cell r="F14">
            <v>0</v>
          </cell>
          <cell r="G14">
            <v>2</v>
          </cell>
          <cell r="H14" t="str">
            <v>JCD-01</v>
          </cell>
          <cell r="I14" t="str">
            <v>D1</v>
          </cell>
        </row>
        <row r="15">
          <cell r="A15" t="str">
            <v>JCD-02</v>
          </cell>
          <cell r="B15" t="str">
            <v>SERCOMTEL CELULAR</v>
          </cell>
          <cell r="C15" t="str">
            <v>JCD02</v>
          </cell>
          <cell r="D15">
            <v>22</v>
          </cell>
          <cell r="E15">
            <v>2</v>
          </cell>
          <cell r="F15">
            <v>0</v>
          </cell>
          <cell r="G15">
            <v>2</v>
          </cell>
          <cell r="H15" t="str">
            <v>JCD-02</v>
          </cell>
          <cell r="I15" t="str">
            <v>D2</v>
          </cell>
        </row>
        <row r="16">
          <cell r="A16" t="str">
            <v>JCD-03</v>
          </cell>
          <cell r="B16" t="str">
            <v>SERCOMTEL CELULAR</v>
          </cell>
          <cell r="C16" t="str">
            <v>JCD03</v>
          </cell>
          <cell r="D16">
            <v>24</v>
          </cell>
          <cell r="E16">
            <v>2</v>
          </cell>
          <cell r="F16">
            <v>0</v>
          </cell>
          <cell r="G16">
            <v>2</v>
          </cell>
          <cell r="H16" t="str">
            <v>JCD-03</v>
          </cell>
          <cell r="I16" t="str">
            <v>D3</v>
          </cell>
        </row>
        <row r="17">
          <cell r="A17" t="str">
            <v>JGS-01</v>
          </cell>
          <cell r="B17" t="str">
            <v>SERCOMTEL CELULAR</v>
          </cell>
          <cell r="C17" t="str">
            <v>JGS01</v>
          </cell>
          <cell r="D17">
            <v>26</v>
          </cell>
          <cell r="E17">
            <v>2</v>
          </cell>
          <cell r="F17">
            <v>0</v>
          </cell>
          <cell r="G17">
            <v>2</v>
          </cell>
          <cell r="H17" t="str">
            <v>JGS-01</v>
          </cell>
          <cell r="I17" t="str">
            <v>C1</v>
          </cell>
        </row>
        <row r="18">
          <cell r="A18" t="str">
            <v>JGS-02</v>
          </cell>
          <cell r="B18" t="str">
            <v>SERCOMTEL CELULAR</v>
          </cell>
          <cell r="C18" t="str">
            <v>JGS02</v>
          </cell>
          <cell r="D18">
            <v>28</v>
          </cell>
          <cell r="E18">
            <v>2</v>
          </cell>
          <cell r="F18">
            <v>0</v>
          </cell>
          <cell r="G18">
            <v>2</v>
          </cell>
          <cell r="H18" t="str">
            <v>JGS-02</v>
          </cell>
          <cell r="I18" t="str">
            <v>C2</v>
          </cell>
        </row>
        <row r="19">
          <cell r="A19" t="str">
            <v>JGS-03</v>
          </cell>
          <cell r="B19" t="str">
            <v>SERCOMTEL CELULAR</v>
          </cell>
          <cell r="C19" t="str">
            <v>JGS03</v>
          </cell>
          <cell r="D19">
            <v>30</v>
          </cell>
          <cell r="E19">
            <v>2</v>
          </cell>
          <cell r="F19">
            <v>0</v>
          </cell>
          <cell r="G19">
            <v>2</v>
          </cell>
          <cell r="H19" t="str">
            <v>JGS-03</v>
          </cell>
          <cell r="I19" t="str">
            <v>C3</v>
          </cell>
        </row>
        <row r="20">
          <cell r="A20" t="str">
            <v>LRV-01</v>
          </cell>
          <cell r="B20" t="str">
            <v>SERCOMTEL CELULAR</v>
          </cell>
          <cell r="C20" t="str">
            <v>LRV01</v>
          </cell>
          <cell r="D20">
            <v>136</v>
          </cell>
          <cell r="E20">
            <v>0</v>
          </cell>
          <cell r="F20">
            <v>0</v>
          </cell>
          <cell r="G20">
            <v>1</v>
          </cell>
          <cell r="H20" t="str">
            <v>LRV-01</v>
          </cell>
          <cell r="I20" t="str">
            <v>B2</v>
          </cell>
        </row>
        <row r="21">
          <cell r="A21" t="str">
            <v>MC1</v>
          </cell>
          <cell r="B21" t="str">
            <v>SERCOMTEL CELULAR</v>
          </cell>
          <cell r="C21" t="str">
            <v>MC1</v>
          </cell>
          <cell r="D21">
            <v>33</v>
          </cell>
          <cell r="E21">
            <v>1</v>
          </cell>
          <cell r="F21">
            <v>6</v>
          </cell>
          <cell r="G21">
            <v>0</v>
          </cell>
          <cell r="H21" t="str">
            <v>MC1</v>
          </cell>
          <cell r="I21" t="str">
            <v>B2</v>
          </cell>
        </row>
        <row r="22">
          <cell r="A22" t="str">
            <v>MC10</v>
          </cell>
          <cell r="B22" t="str">
            <v>SERCOMTEL CELULAR</v>
          </cell>
          <cell r="C22" t="str">
            <v>MC10</v>
          </cell>
          <cell r="D22">
            <v>35</v>
          </cell>
          <cell r="E22">
            <v>2</v>
          </cell>
          <cell r="F22">
            <v>0</v>
          </cell>
          <cell r="G22">
            <v>2</v>
          </cell>
          <cell r="H22" t="str">
            <v>MC10</v>
          </cell>
          <cell r="I22" t="str">
            <v>A3</v>
          </cell>
        </row>
        <row r="23">
          <cell r="A23" t="str">
            <v>MC11</v>
          </cell>
          <cell r="B23" t="str">
            <v>SERCOMTEL CELULAR</v>
          </cell>
          <cell r="C23" t="str">
            <v>MC11</v>
          </cell>
          <cell r="D23">
            <v>37</v>
          </cell>
          <cell r="E23">
            <v>0</v>
          </cell>
          <cell r="F23" t="str">
            <v/>
          </cell>
          <cell r="G23">
            <v>0</v>
          </cell>
          <cell r="H23" t="str">
            <v>MC11</v>
          </cell>
          <cell r="I23" t="str">
            <v>C1</v>
          </cell>
        </row>
        <row r="24">
          <cell r="A24" t="str">
            <v>MC12</v>
          </cell>
          <cell r="B24" t="str">
            <v>SERCOMTEL CELULAR</v>
          </cell>
          <cell r="C24" t="str">
            <v>MC12</v>
          </cell>
          <cell r="D24">
            <v>39</v>
          </cell>
          <cell r="E24">
            <v>1</v>
          </cell>
          <cell r="F24" t="str">
            <v/>
          </cell>
          <cell r="G24">
            <v>1</v>
          </cell>
          <cell r="H24" t="str">
            <v>MC12</v>
          </cell>
          <cell r="I24" t="str">
            <v>A3</v>
          </cell>
        </row>
        <row r="25">
          <cell r="A25" t="str">
            <v>MC13</v>
          </cell>
          <cell r="B25" t="str">
            <v>SERCOMTEL CELULAR</v>
          </cell>
          <cell r="C25" t="str">
            <v>MC13</v>
          </cell>
          <cell r="D25">
            <v>12</v>
          </cell>
          <cell r="E25">
            <v>3</v>
          </cell>
          <cell r="F25">
            <v>2</v>
          </cell>
          <cell r="G25">
            <v>2</v>
          </cell>
          <cell r="H25" t="str">
            <v>MC13</v>
          </cell>
          <cell r="I25" t="str">
            <v>F3</v>
          </cell>
        </row>
        <row r="26">
          <cell r="A26" t="str">
            <v>MC14</v>
          </cell>
          <cell r="B26" t="str">
            <v>SERCOMTEL CELULAR</v>
          </cell>
          <cell r="C26" t="str">
            <v>MC14</v>
          </cell>
          <cell r="D26">
            <v>1</v>
          </cell>
          <cell r="E26">
            <v>0</v>
          </cell>
          <cell r="F26" t="str">
            <v/>
          </cell>
          <cell r="G26">
            <v>0</v>
          </cell>
          <cell r="H26" t="str">
            <v>MC14</v>
          </cell>
          <cell r="I26" t="str">
            <v>B3</v>
          </cell>
        </row>
        <row r="27">
          <cell r="A27" t="str">
            <v>MC2</v>
          </cell>
          <cell r="B27" t="str">
            <v>SERCOMTEL CELULAR</v>
          </cell>
          <cell r="C27" t="str">
            <v>MC2</v>
          </cell>
          <cell r="D27">
            <v>44</v>
          </cell>
          <cell r="E27">
            <v>1</v>
          </cell>
          <cell r="F27" t="str">
            <v/>
          </cell>
          <cell r="G27">
            <v>0</v>
          </cell>
          <cell r="H27" t="str">
            <v>MC2</v>
          </cell>
          <cell r="I27" t="str">
            <v>G1</v>
          </cell>
        </row>
        <row r="28">
          <cell r="A28" t="str">
            <v>MC3</v>
          </cell>
          <cell r="B28" t="str">
            <v>SERCOMTEL CELULAR</v>
          </cell>
          <cell r="C28" t="str">
            <v>MC3</v>
          </cell>
          <cell r="D28">
            <v>46</v>
          </cell>
          <cell r="E28" t="e">
            <v>#N/A</v>
          </cell>
          <cell r="F28" t="e">
            <v>#N/A</v>
          </cell>
          <cell r="G28" t="e">
            <v>#N/A</v>
          </cell>
          <cell r="H28" t="str">
            <v>MC3</v>
          </cell>
          <cell r="I28" t="e">
            <v>#N/A</v>
          </cell>
        </row>
        <row r="29">
          <cell r="A29" t="str">
            <v>MC4</v>
          </cell>
          <cell r="B29" t="str">
            <v>SERCOMTEL CELULAR</v>
          </cell>
          <cell r="C29" t="str">
            <v>MC4</v>
          </cell>
          <cell r="D29">
            <v>48</v>
          </cell>
          <cell r="E29">
            <v>2</v>
          </cell>
          <cell r="F29">
            <v>2</v>
          </cell>
          <cell r="G29">
            <v>2</v>
          </cell>
          <cell r="H29" t="str">
            <v>MC4</v>
          </cell>
          <cell r="I29" t="str">
            <v>G1</v>
          </cell>
        </row>
        <row r="30">
          <cell r="A30" t="str">
            <v>MC5</v>
          </cell>
          <cell r="B30" t="str">
            <v>SERCOMTEL CELULAR</v>
          </cell>
          <cell r="C30" t="str">
            <v>MC5</v>
          </cell>
          <cell r="D30">
            <v>40</v>
          </cell>
          <cell r="E30">
            <v>0</v>
          </cell>
          <cell r="F30">
            <v>2</v>
          </cell>
          <cell r="G30">
            <v>0</v>
          </cell>
          <cell r="H30" t="str">
            <v>MC5</v>
          </cell>
          <cell r="I30" t="str">
            <v>E1</v>
          </cell>
        </row>
        <row r="31">
          <cell r="A31" t="str">
            <v>MC6</v>
          </cell>
          <cell r="B31" t="str">
            <v>SERCOMTEL CELULAR</v>
          </cell>
          <cell r="C31" t="str">
            <v>MC6</v>
          </cell>
          <cell r="D31">
            <v>52</v>
          </cell>
          <cell r="E31">
            <v>3</v>
          </cell>
          <cell r="F31">
            <v>2</v>
          </cell>
          <cell r="G31">
            <v>1</v>
          </cell>
          <cell r="H31" t="str">
            <v>MC6</v>
          </cell>
          <cell r="I31" t="str">
            <v>E2</v>
          </cell>
        </row>
        <row r="32">
          <cell r="A32" t="str">
            <v>MC7</v>
          </cell>
          <cell r="B32" t="str">
            <v>SERCOMTEL CELULAR</v>
          </cell>
          <cell r="C32" t="str">
            <v>MC7</v>
          </cell>
          <cell r="D32">
            <v>54</v>
          </cell>
          <cell r="E32">
            <v>3</v>
          </cell>
          <cell r="F32">
            <v>3</v>
          </cell>
          <cell r="G32">
            <v>0</v>
          </cell>
          <cell r="H32" t="str">
            <v>MC7</v>
          </cell>
          <cell r="I32" t="str">
            <v>C2</v>
          </cell>
        </row>
        <row r="33">
          <cell r="A33" t="str">
            <v>MC8</v>
          </cell>
          <cell r="B33" t="str">
            <v>SERCOMTEL CELULAR</v>
          </cell>
          <cell r="C33" t="str">
            <v>MC8</v>
          </cell>
          <cell r="D33">
            <v>56</v>
          </cell>
          <cell r="E33">
            <v>1</v>
          </cell>
          <cell r="F33">
            <v>2</v>
          </cell>
          <cell r="G33">
            <v>1</v>
          </cell>
          <cell r="H33" t="str">
            <v>MC8</v>
          </cell>
          <cell r="I33" t="str">
            <v>A1</v>
          </cell>
        </row>
        <row r="34">
          <cell r="A34" t="str">
            <v>MC9</v>
          </cell>
          <cell r="B34" t="str">
            <v>SERCOMTEL CELULAR</v>
          </cell>
          <cell r="C34" t="str">
            <v>MC9</v>
          </cell>
          <cell r="D34">
            <v>58</v>
          </cell>
          <cell r="E34">
            <v>1</v>
          </cell>
          <cell r="F34">
            <v>2</v>
          </cell>
          <cell r="G34">
            <v>1</v>
          </cell>
          <cell r="H34" t="str">
            <v>MC9</v>
          </cell>
          <cell r="I34" t="str">
            <v>A2</v>
          </cell>
        </row>
        <row r="35">
          <cell r="A35" t="str">
            <v>NWC-01</v>
          </cell>
          <cell r="B35" t="str">
            <v>SERCOMTEL CELULAR</v>
          </cell>
          <cell r="C35" t="str">
            <v>NWC01</v>
          </cell>
          <cell r="D35">
            <v>60</v>
          </cell>
          <cell r="E35">
            <v>2</v>
          </cell>
          <cell r="F35">
            <v>0</v>
          </cell>
          <cell r="G35">
            <v>2</v>
          </cell>
          <cell r="H35" t="str">
            <v>NWC-01</v>
          </cell>
          <cell r="I35" t="str">
            <v>F1</v>
          </cell>
        </row>
        <row r="36">
          <cell r="A36" t="str">
            <v>NWC-02</v>
          </cell>
          <cell r="B36" t="str">
            <v>SERCOMTEL CELULAR</v>
          </cell>
          <cell r="C36" t="str">
            <v>NWC02</v>
          </cell>
          <cell r="D36">
            <v>62</v>
          </cell>
          <cell r="E36">
            <v>2</v>
          </cell>
          <cell r="F36">
            <v>0</v>
          </cell>
          <cell r="G36">
            <v>2</v>
          </cell>
          <cell r="H36" t="str">
            <v>NWC-02</v>
          </cell>
          <cell r="I36" t="str">
            <v>F2</v>
          </cell>
        </row>
        <row r="37">
          <cell r="A37" t="str">
            <v>NWC-03</v>
          </cell>
          <cell r="B37" t="str">
            <v>SERCOMTEL CELULAR</v>
          </cell>
          <cell r="C37" t="str">
            <v>NWC03</v>
          </cell>
          <cell r="D37">
            <v>64</v>
          </cell>
          <cell r="E37">
            <v>2</v>
          </cell>
          <cell r="F37">
            <v>0</v>
          </cell>
          <cell r="G37">
            <v>2</v>
          </cell>
          <cell r="H37" t="str">
            <v>NWC-03</v>
          </cell>
          <cell r="I37" t="str">
            <v>F3</v>
          </cell>
        </row>
        <row r="38">
          <cell r="A38" t="str">
            <v>OBR-01</v>
          </cell>
          <cell r="B38" t="str">
            <v>SERCOMTEL CELULAR</v>
          </cell>
          <cell r="C38" t="str">
            <v>OBR01</v>
          </cell>
          <cell r="D38">
            <v>66</v>
          </cell>
          <cell r="E38">
            <v>1</v>
          </cell>
          <cell r="F38">
            <v>9</v>
          </cell>
          <cell r="G38">
            <v>1</v>
          </cell>
          <cell r="H38" t="str">
            <v>OBR-01</v>
          </cell>
          <cell r="I38" t="str">
            <v>D1</v>
          </cell>
        </row>
        <row r="39">
          <cell r="A39" t="str">
            <v>OBR-02</v>
          </cell>
          <cell r="B39" t="str">
            <v>SERCOMTEL CELULAR</v>
          </cell>
          <cell r="C39" t="str">
            <v>OBR02</v>
          </cell>
          <cell r="D39">
            <v>68</v>
          </cell>
          <cell r="E39">
            <v>1</v>
          </cell>
          <cell r="F39">
            <v>1</v>
          </cell>
          <cell r="G39">
            <v>1</v>
          </cell>
          <cell r="H39" t="str">
            <v>OBR-02</v>
          </cell>
          <cell r="I39" t="str">
            <v>D2</v>
          </cell>
        </row>
        <row r="40">
          <cell r="A40" t="str">
            <v>OBR-03</v>
          </cell>
          <cell r="B40" t="str">
            <v>SERCOMTEL CELULAR</v>
          </cell>
          <cell r="C40" t="str">
            <v>OBR03</v>
          </cell>
          <cell r="D40">
            <v>71</v>
          </cell>
          <cell r="E40">
            <v>1</v>
          </cell>
          <cell r="F40">
            <v>0</v>
          </cell>
          <cell r="G40">
            <v>1</v>
          </cell>
          <cell r="H40" t="str">
            <v>OBR-03</v>
          </cell>
          <cell r="I40" t="str">
            <v>D3</v>
          </cell>
        </row>
        <row r="41">
          <cell r="A41" t="str">
            <v>OFU-01</v>
          </cell>
          <cell r="B41" t="str">
            <v>SERCOMTEL CELULAR</v>
          </cell>
          <cell r="C41" t="str">
            <v>OFU01</v>
          </cell>
          <cell r="D41">
            <v>148</v>
          </cell>
          <cell r="E41">
            <v>1</v>
          </cell>
          <cell r="F41">
            <v>2</v>
          </cell>
          <cell r="G41">
            <v>1</v>
          </cell>
          <cell r="H41" t="str">
            <v>OFU-01</v>
          </cell>
          <cell r="I41" t="str">
            <v>A1</v>
          </cell>
        </row>
        <row r="42">
          <cell r="A42" t="str">
            <v>OFU-02</v>
          </cell>
          <cell r="B42" t="str">
            <v>SERCOMTEL CELULAR</v>
          </cell>
          <cell r="C42" t="str">
            <v>OFU02</v>
          </cell>
          <cell r="D42">
            <v>150</v>
          </cell>
          <cell r="E42">
            <v>1</v>
          </cell>
          <cell r="F42">
            <v>2</v>
          </cell>
          <cell r="G42">
            <v>1</v>
          </cell>
          <cell r="H42" t="str">
            <v>OFU-02</v>
          </cell>
          <cell r="I42" t="str">
            <v>A2</v>
          </cell>
        </row>
        <row r="43">
          <cell r="A43" t="str">
            <v>OFU-03</v>
          </cell>
          <cell r="B43" t="str">
            <v>SERCOMTEL CELULAR</v>
          </cell>
          <cell r="C43" t="str">
            <v>OFU03</v>
          </cell>
          <cell r="D43">
            <v>148</v>
          </cell>
          <cell r="E43">
            <v>1</v>
          </cell>
          <cell r="F43">
            <v>2</v>
          </cell>
          <cell r="G43">
            <v>1</v>
          </cell>
          <cell r="H43" t="str">
            <v>OFU-03</v>
          </cell>
          <cell r="I43" t="str">
            <v>A3</v>
          </cell>
        </row>
        <row r="44">
          <cell r="A44" t="str">
            <v>PET-01</v>
          </cell>
          <cell r="B44" t="str">
            <v>SERCOMTEL CELULAR</v>
          </cell>
          <cell r="C44" t="str">
            <v>PET01</v>
          </cell>
          <cell r="D44">
            <v>72</v>
          </cell>
          <cell r="E44">
            <v>1</v>
          </cell>
          <cell r="F44">
            <v>0</v>
          </cell>
          <cell r="G44">
            <v>1</v>
          </cell>
          <cell r="H44" t="str">
            <v>PET-01</v>
          </cell>
          <cell r="I44" t="str">
            <v>E1</v>
          </cell>
        </row>
        <row r="45">
          <cell r="A45" t="str">
            <v>PET-02</v>
          </cell>
          <cell r="B45" t="str">
            <v>SERCOMTEL CELULAR</v>
          </cell>
          <cell r="C45" t="str">
            <v>PET02</v>
          </cell>
          <cell r="D45">
            <v>74</v>
          </cell>
          <cell r="E45">
            <v>1</v>
          </cell>
          <cell r="F45">
            <v>0</v>
          </cell>
          <cell r="G45">
            <v>1</v>
          </cell>
          <cell r="H45" t="str">
            <v>PET-02</v>
          </cell>
          <cell r="I45" t="str">
            <v>E2</v>
          </cell>
        </row>
        <row r="46">
          <cell r="A46" t="str">
            <v>PET-03</v>
          </cell>
          <cell r="B46" t="str">
            <v>SERCOMTEL CELULAR</v>
          </cell>
          <cell r="C46" t="str">
            <v>PET03</v>
          </cell>
          <cell r="D46">
            <v>76</v>
          </cell>
          <cell r="E46">
            <v>1</v>
          </cell>
          <cell r="F46">
            <v>0</v>
          </cell>
          <cell r="G46">
            <v>1</v>
          </cell>
          <cell r="H46" t="str">
            <v>PET-03</v>
          </cell>
          <cell r="I46" t="str">
            <v>E3</v>
          </cell>
        </row>
        <row r="47">
          <cell r="A47" t="str">
            <v>PIO-01</v>
          </cell>
          <cell r="B47" t="str">
            <v>SERCOMTEL CELULAR</v>
          </cell>
          <cell r="C47" t="str">
            <v>PIO01</v>
          </cell>
          <cell r="D47">
            <v>78</v>
          </cell>
          <cell r="E47">
            <v>2</v>
          </cell>
          <cell r="F47">
            <v>0</v>
          </cell>
          <cell r="G47">
            <v>2</v>
          </cell>
          <cell r="H47" t="str">
            <v>PIO-01</v>
          </cell>
          <cell r="I47" t="str">
            <v>B1</v>
          </cell>
        </row>
        <row r="48">
          <cell r="A48" t="str">
            <v>PIO-02</v>
          </cell>
          <cell r="B48" t="str">
            <v>SERCOMTEL CELULAR</v>
          </cell>
          <cell r="C48" t="str">
            <v>PIO02</v>
          </cell>
          <cell r="D48">
            <v>80</v>
          </cell>
          <cell r="E48">
            <v>2</v>
          </cell>
          <cell r="F48">
            <v>12</v>
          </cell>
          <cell r="G48">
            <v>2</v>
          </cell>
          <cell r="H48" t="str">
            <v>PIO-02</v>
          </cell>
          <cell r="I48" t="str">
            <v>B2</v>
          </cell>
        </row>
        <row r="49">
          <cell r="A49" t="str">
            <v>PIO-03</v>
          </cell>
          <cell r="B49" t="str">
            <v>SERCOMTEL CELULAR</v>
          </cell>
          <cell r="C49" t="str">
            <v>PIO03</v>
          </cell>
          <cell r="D49">
            <v>82</v>
          </cell>
          <cell r="E49">
            <v>2</v>
          </cell>
          <cell r="F49">
            <v>0</v>
          </cell>
          <cell r="G49">
            <v>2</v>
          </cell>
          <cell r="H49" t="str">
            <v>PIO-03</v>
          </cell>
          <cell r="I49" t="str">
            <v>B3</v>
          </cell>
        </row>
        <row r="50">
          <cell r="A50" t="str">
            <v>PQR-01</v>
          </cell>
          <cell r="B50" t="str">
            <v>SERCOMTEL CELULAR</v>
          </cell>
          <cell r="C50" t="str">
            <v>PQR01</v>
          </cell>
          <cell r="D50">
            <v>142</v>
          </cell>
          <cell r="E50">
            <v>1</v>
          </cell>
          <cell r="F50">
            <v>1</v>
          </cell>
          <cell r="G50">
            <v>1</v>
          </cell>
          <cell r="H50" t="str">
            <v>PQR-01</v>
          </cell>
          <cell r="I50" t="str">
            <v>F1</v>
          </cell>
        </row>
        <row r="51">
          <cell r="A51" t="str">
            <v>RCL-01</v>
          </cell>
          <cell r="B51" t="str">
            <v>SERCOMTEL CELULAR</v>
          </cell>
          <cell r="C51" t="str">
            <v>RCL01</v>
          </cell>
          <cell r="D51">
            <v>105</v>
          </cell>
          <cell r="E51">
            <v>0</v>
          </cell>
          <cell r="F51">
            <v>11</v>
          </cell>
          <cell r="G51">
            <v>0</v>
          </cell>
          <cell r="H51" t="str">
            <v>RCL-01</v>
          </cell>
          <cell r="I51" t="str">
            <v>D1</v>
          </cell>
        </row>
        <row r="52">
          <cell r="A52" t="str">
            <v>SAN-01</v>
          </cell>
          <cell r="B52" t="str">
            <v>SERCOMTEL CELULAR</v>
          </cell>
          <cell r="C52" t="str">
            <v>SAN01</v>
          </cell>
          <cell r="D52">
            <v>88</v>
          </cell>
          <cell r="E52">
            <v>3</v>
          </cell>
          <cell r="F52">
            <v>13</v>
          </cell>
          <cell r="G52">
            <v>0</v>
          </cell>
          <cell r="H52" t="str">
            <v>SAN-01</v>
          </cell>
          <cell r="I52" t="str">
            <v>G1</v>
          </cell>
        </row>
        <row r="53">
          <cell r="A53" t="str">
            <v>SAN-02</v>
          </cell>
          <cell r="B53" t="str">
            <v>SERCOMTEL CELULAR</v>
          </cell>
          <cell r="C53" t="str">
            <v>SAN02</v>
          </cell>
          <cell r="D53">
            <v>90</v>
          </cell>
          <cell r="E53">
            <v>3</v>
          </cell>
          <cell r="F53">
            <v>15</v>
          </cell>
          <cell r="G53">
            <v>0</v>
          </cell>
          <cell r="H53" t="str">
            <v>SAN-02</v>
          </cell>
          <cell r="I53" t="str">
            <v>G2</v>
          </cell>
        </row>
        <row r="54">
          <cell r="A54" t="str">
            <v>SAN-03</v>
          </cell>
          <cell r="B54" t="str">
            <v>SERCOMTEL CELULAR</v>
          </cell>
          <cell r="C54" t="str">
            <v>SAN03</v>
          </cell>
          <cell r="D54">
            <v>92</v>
          </cell>
          <cell r="E54">
            <v>0</v>
          </cell>
          <cell r="F54">
            <v>6</v>
          </cell>
          <cell r="G54">
            <v>0</v>
          </cell>
          <cell r="H54" t="str">
            <v>SAN-03</v>
          </cell>
          <cell r="I54" t="str">
            <v>G3</v>
          </cell>
        </row>
        <row r="55">
          <cell r="A55" t="str">
            <v>SFR-01</v>
          </cell>
          <cell r="B55" t="str">
            <v>SERCOMTEL CELULAR</v>
          </cell>
          <cell r="C55" t="str">
            <v>SFR01</v>
          </cell>
          <cell r="D55">
            <v>8</v>
          </cell>
          <cell r="E55">
            <v>3</v>
          </cell>
          <cell r="F55">
            <v>1</v>
          </cell>
          <cell r="G55">
            <v>0</v>
          </cell>
          <cell r="H55" t="str">
            <v>SFR-01</v>
          </cell>
          <cell r="I55" t="str">
            <v>B1</v>
          </cell>
        </row>
        <row r="56">
          <cell r="A56" t="str">
            <v>SFR-02</v>
          </cell>
          <cell r="B56" t="str">
            <v>SERCOMTEL CELULAR</v>
          </cell>
          <cell r="C56" t="str">
            <v>SFR02</v>
          </cell>
          <cell r="D56">
            <v>94</v>
          </cell>
          <cell r="E56">
            <v>1</v>
          </cell>
          <cell r="F56">
            <v>11</v>
          </cell>
          <cell r="G56">
            <v>0</v>
          </cell>
          <cell r="H56" t="str">
            <v>SFR-02</v>
          </cell>
          <cell r="I56" t="str">
            <v>B2</v>
          </cell>
        </row>
        <row r="57">
          <cell r="A57" t="str">
            <v>SFR-03</v>
          </cell>
          <cell r="B57" t="str">
            <v>SERCOMTEL CELULAR</v>
          </cell>
          <cell r="C57" t="str">
            <v>SFR03</v>
          </cell>
          <cell r="D57">
            <v>34</v>
          </cell>
          <cell r="E57">
            <v>3</v>
          </cell>
          <cell r="F57">
            <v>9</v>
          </cell>
          <cell r="G57">
            <v>0</v>
          </cell>
          <cell r="H57" t="str">
            <v>SFR-03</v>
          </cell>
          <cell r="I57" t="str">
            <v>B3</v>
          </cell>
        </row>
        <row r="58">
          <cell r="A58" t="str">
            <v>SJO-01</v>
          </cell>
          <cell r="B58" t="str">
            <v>SERCOMTEL CELULAR</v>
          </cell>
          <cell r="C58" t="str">
            <v>SJO01</v>
          </cell>
          <cell r="D58">
            <v>96</v>
          </cell>
          <cell r="E58">
            <v>1</v>
          </cell>
          <cell r="F58">
            <v>1</v>
          </cell>
          <cell r="G58">
            <v>1</v>
          </cell>
          <cell r="H58" t="str">
            <v>SJO-01</v>
          </cell>
          <cell r="I58" t="str">
            <v>C1</v>
          </cell>
        </row>
        <row r="59">
          <cell r="A59" t="str">
            <v>SJO-02</v>
          </cell>
          <cell r="B59" t="str">
            <v>SERCOMTEL CELULAR</v>
          </cell>
          <cell r="C59" t="str">
            <v>SJO02</v>
          </cell>
          <cell r="D59">
            <v>98</v>
          </cell>
          <cell r="E59">
            <v>1</v>
          </cell>
          <cell r="F59">
            <v>1</v>
          </cell>
          <cell r="G59">
            <v>1</v>
          </cell>
          <cell r="H59" t="str">
            <v>SJO-02</v>
          </cell>
          <cell r="I59" t="str">
            <v>C2</v>
          </cell>
        </row>
        <row r="60">
          <cell r="A60" t="str">
            <v>SJO-03</v>
          </cell>
          <cell r="B60" t="str">
            <v>SERCOMTEL CELULAR</v>
          </cell>
          <cell r="C60" t="str">
            <v>SJO03</v>
          </cell>
          <cell r="D60">
            <v>100</v>
          </cell>
          <cell r="E60">
            <v>1</v>
          </cell>
          <cell r="F60">
            <v>1</v>
          </cell>
          <cell r="G60">
            <v>1</v>
          </cell>
          <cell r="H60" t="str">
            <v>SJO-03</v>
          </cell>
          <cell r="I60" t="str">
            <v>C3</v>
          </cell>
        </row>
        <row r="61">
          <cell r="A61" t="str">
            <v>SLZ-01</v>
          </cell>
          <cell r="B61" t="str">
            <v>SERCOMTEL CELULAR</v>
          </cell>
          <cell r="C61" t="str">
            <v>SLZ01</v>
          </cell>
          <cell r="D61">
            <v>102</v>
          </cell>
          <cell r="E61">
            <v>1</v>
          </cell>
          <cell r="F61">
            <v>0</v>
          </cell>
          <cell r="G61">
            <v>1</v>
          </cell>
          <cell r="H61" t="str">
            <v>SLZ-01</v>
          </cell>
          <cell r="I61" t="str">
            <v>A1</v>
          </cell>
        </row>
        <row r="62">
          <cell r="A62" t="str">
            <v>SMO-01</v>
          </cell>
          <cell r="B62" t="str">
            <v>SERCOMTEL CELULAR</v>
          </cell>
          <cell r="C62" t="str">
            <v>SMO01</v>
          </cell>
          <cell r="D62">
            <v>104</v>
          </cell>
          <cell r="E62">
            <v>3</v>
          </cell>
          <cell r="F62">
            <v>1</v>
          </cell>
          <cell r="G62">
            <v>0</v>
          </cell>
          <cell r="H62" t="str">
            <v>SMO-01</v>
          </cell>
          <cell r="I62" t="str">
            <v>A1</v>
          </cell>
        </row>
        <row r="63">
          <cell r="A63" t="str">
            <v>SMO-02</v>
          </cell>
          <cell r="B63" t="str">
            <v>SERCOMTEL CELULAR</v>
          </cell>
          <cell r="C63" t="str">
            <v>SMO02</v>
          </cell>
          <cell r="D63">
            <v>106</v>
          </cell>
          <cell r="E63">
            <v>3</v>
          </cell>
          <cell r="F63">
            <v>1</v>
          </cell>
          <cell r="G63">
            <v>0</v>
          </cell>
          <cell r="H63" t="str">
            <v>SMO-02</v>
          </cell>
          <cell r="I63" t="str">
            <v>A3</v>
          </cell>
        </row>
        <row r="64">
          <cell r="A64" t="str">
            <v>SMO-03</v>
          </cell>
          <cell r="B64" t="str">
            <v>SERCOMTEL CELULAR</v>
          </cell>
          <cell r="C64" t="str">
            <v>SMO03</v>
          </cell>
          <cell r="D64">
            <v>108</v>
          </cell>
          <cell r="E64">
            <v>3</v>
          </cell>
          <cell r="F64">
            <v>1</v>
          </cell>
          <cell r="G64">
            <v>2</v>
          </cell>
          <cell r="H64" t="str">
            <v>SMO-03</v>
          </cell>
          <cell r="I64" t="str">
            <v>A2</v>
          </cell>
        </row>
        <row r="65">
          <cell r="A65" t="str">
            <v>SNV-01</v>
          </cell>
          <cell r="B65" t="str">
            <v>SERCOMTEL CELULAR</v>
          </cell>
          <cell r="C65" t="str">
            <v>SNV01</v>
          </cell>
          <cell r="D65">
            <v>110</v>
          </cell>
          <cell r="E65">
            <v>1</v>
          </cell>
          <cell r="F65">
            <v>0</v>
          </cell>
          <cell r="G65">
            <v>1</v>
          </cell>
          <cell r="H65" t="str">
            <v>SNV-01</v>
          </cell>
          <cell r="I65" t="str">
            <v>G1</v>
          </cell>
        </row>
        <row r="66">
          <cell r="A66" t="str">
            <v>SNV-02</v>
          </cell>
          <cell r="B66" t="str">
            <v>SERCOMTEL CELULAR</v>
          </cell>
          <cell r="C66" t="str">
            <v>SNV02</v>
          </cell>
          <cell r="D66">
            <v>112</v>
          </cell>
          <cell r="E66">
            <v>1</v>
          </cell>
          <cell r="F66">
            <v>0</v>
          </cell>
          <cell r="G66">
            <v>1</v>
          </cell>
          <cell r="H66" t="str">
            <v>SNV-02</v>
          </cell>
          <cell r="I66" t="str">
            <v>G2</v>
          </cell>
        </row>
        <row r="67">
          <cell r="A67" t="str">
            <v>SNV-03</v>
          </cell>
          <cell r="B67" t="str">
            <v>SERCOMTEL CELULAR</v>
          </cell>
          <cell r="C67" t="str">
            <v>SNV03</v>
          </cell>
          <cell r="D67">
            <v>114</v>
          </cell>
          <cell r="E67">
            <v>1</v>
          </cell>
          <cell r="F67">
            <v>0</v>
          </cell>
          <cell r="G67">
            <v>1</v>
          </cell>
          <cell r="H67" t="str">
            <v>SNV-03</v>
          </cell>
          <cell r="I67" t="str">
            <v>G3</v>
          </cell>
        </row>
        <row r="68">
          <cell r="A68" t="str">
            <v>TRP-01</v>
          </cell>
          <cell r="B68" t="str">
            <v>SERCOMTEL CELULAR</v>
          </cell>
          <cell r="C68" t="str">
            <v>TRP01</v>
          </cell>
          <cell r="D68">
            <v>116</v>
          </cell>
          <cell r="E68">
            <v>2</v>
          </cell>
          <cell r="F68">
            <v>2</v>
          </cell>
          <cell r="G68">
            <v>2</v>
          </cell>
          <cell r="H68" t="str">
            <v>TRP-01</v>
          </cell>
          <cell r="I68" t="str">
            <v>C1</v>
          </cell>
        </row>
        <row r="69">
          <cell r="A69" t="str">
            <v>TRP-02</v>
          </cell>
          <cell r="B69" t="str">
            <v>SERCOMTEL CELULAR</v>
          </cell>
          <cell r="C69" t="str">
            <v>TRP02</v>
          </cell>
          <cell r="D69">
            <v>118</v>
          </cell>
          <cell r="E69">
            <v>2</v>
          </cell>
          <cell r="F69">
            <v>2</v>
          </cell>
          <cell r="G69">
            <v>2</v>
          </cell>
          <cell r="H69" t="str">
            <v>TRP-02</v>
          </cell>
          <cell r="I69" t="str">
            <v>C2</v>
          </cell>
        </row>
        <row r="70">
          <cell r="A70" t="str">
            <v>TRP-03</v>
          </cell>
          <cell r="B70" t="str">
            <v>SERCOMTEL CELULAR</v>
          </cell>
          <cell r="C70" t="str">
            <v>TRP03</v>
          </cell>
          <cell r="D70">
            <v>120</v>
          </cell>
          <cell r="E70">
            <v>2</v>
          </cell>
          <cell r="F70">
            <v>2</v>
          </cell>
          <cell r="G70">
            <v>2</v>
          </cell>
          <cell r="H70" t="str">
            <v>TRP-03</v>
          </cell>
          <cell r="I70" t="str">
            <v>C3</v>
          </cell>
        </row>
        <row r="71">
          <cell r="A71" t="str">
            <v>TVT-01</v>
          </cell>
          <cell r="B71" t="str">
            <v>SERCOMTEL CELULAR</v>
          </cell>
          <cell r="C71" t="str">
            <v>TVT01</v>
          </cell>
          <cell r="D71">
            <v>122</v>
          </cell>
          <cell r="E71">
            <v>0</v>
          </cell>
          <cell r="F71">
            <v>11</v>
          </cell>
          <cell r="G71">
            <v>1</v>
          </cell>
          <cell r="H71" t="str">
            <v>TVT-01</v>
          </cell>
          <cell r="I71" t="str">
            <v>F1</v>
          </cell>
        </row>
        <row r="72">
          <cell r="A72" t="str">
            <v>TVT-02</v>
          </cell>
          <cell r="B72" t="str">
            <v>SERCOMTEL CELULAR</v>
          </cell>
          <cell r="C72" t="str">
            <v>TVT02</v>
          </cell>
          <cell r="D72">
            <v>124</v>
          </cell>
          <cell r="E72">
            <v>0</v>
          </cell>
          <cell r="F72">
            <v>5</v>
          </cell>
          <cell r="G72">
            <v>1</v>
          </cell>
          <cell r="H72" t="str">
            <v>TVT-02</v>
          </cell>
          <cell r="I72" t="str">
            <v>F2</v>
          </cell>
        </row>
        <row r="73">
          <cell r="A73" t="str">
            <v>TVT-03</v>
          </cell>
          <cell r="B73" t="str">
            <v>SERCOMTEL CELULAR</v>
          </cell>
          <cell r="C73" t="str">
            <v>TVT03</v>
          </cell>
          <cell r="D73">
            <v>126</v>
          </cell>
          <cell r="E73">
            <v>0</v>
          </cell>
          <cell r="F73">
            <v>4</v>
          </cell>
          <cell r="G73">
            <v>1</v>
          </cell>
          <cell r="H73" t="str">
            <v>TVT-03</v>
          </cell>
          <cell r="I73" t="str">
            <v>D2</v>
          </cell>
        </row>
        <row r="74">
          <cell r="A74" t="str">
            <v>VIZ-01</v>
          </cell>
          <cell r="B74" t="str">
            <v>SERCOMTEL CELULAR</v>
          </cell>
          <cell r="C74" t="str">
            <v>VIZ01</v>
          </cell>
          <cell r="D74">
            <v>128</v>
          </cell>
          <cell r="E74">
            <v>3</v>
          </cell>
          <cell r="F74">
            <v>10</v>
          </cell>
          <cell r="G74">
            <v>0</v>
          </cell>
          <cell r="H74" t="str">
            <v>VIZ-01</v>
          </cell>
          <cell r="I74" t="str">
            <v>D1</v>
          </cell>
        </row>
        <row r="75">
          <cell r="A75" t="str">
            <v>VIZ-02</v>
          </cell>
          <cell r="B75" t="str">
            <v>SERCOMTEL CELULAR</v>
          </cell>
          <cell r="C75" t="str">
            <v>VIZ02</v>
          </cell>
          <cell r="D75">
            <v>70</v>
          </cell>
          <cell r="E75">
            <v>0</v>
          </cell>
          <cell r="F75">
            <v>3</v>
          </cell>
          <cell r="G75">
            <v>0</v>
          </cell>
          <cell r="H75" t="str">
            <v>VIZ-02</v>
          </cell>
          <cell r="I75" t="str">
            <v>D2</v>
          </cell>
        </row>
        <row r="76">
          <cell r="A76" t="str">
            <v>VIZ-03</v>
          </cell>
          <cell r="B76" t="str">
            <v>SERCOMTEL CELULAR</v>
          </cell>
          <cell r="C76" t="str">
            <v>VIZ03</v>
          </cell>
          <cell r="D76">
            <v>70</v>
          </cell>
          <cell r="E76">
            <v>3</v>
          </cell>
          <cell r="F76">
            <v>8</v>
          </cell>
          <cell r="G76">
            <v>0</v>
          </cell>
          <cell r="H76" t="str">
            <v>VIZ-03</v>
          </cell>
          <cell r="I76" t="str">
            <v>D3</v>
          </cell>
        </row>
        <row r="77">
          <cell r="A77" t="str">
            <v>WAR-02</v>
          </cell>
          <cell r="B77" t="str">
            <v>SERCOMTEL CELULAR</v>
          </cell>
          <cell r="C77" t="str">
            <v>WAR02</v>
          </cell>
          <cell r="D77">
            <v>130</v>
          </cell>
          <cell r="E77">
            <v>3</v>
          </cell>
          <cell r="F77">
            <v>2</v>
          </cell>
          <cell r="G77">
            <v>0</v>
          </cell>
          <cell r="H77" t="str">
            <v>WAR-02</v>
          </cell>
          <cell r="I77" t="str">
            <v>D2</v>
          </cell>
        </row>
        <row r="78">
          <cell r="A78" t="str">
            <v>NAT-01</v>
          </cell>
          <cell r="B78" t="str">
            <v>SERCOMTEL CELULAR</v>
          </cell>
          <cell r="C78" t="str">
            <v>NAT01</v>
          </cell>
          <cell r="D78">
            <v>1</v>
          </cell>
          <cell r="E78">
            <v>2</v>
          </cell>
          <cell r="F78">
            <v>0</v>
          </cell>
          <cell r="G78">
            <v>0</v>
          </cell>
          <cell r="H78" t="str">
            <v>NAT-01</v>
          </cell>
          <cell r="I78" t="str">
            <v>G1</v>
          </cell>
        </row>
        <row r="79">
          <cell r="A79" t="str">
            <v>APS1-01</v>
          </cell>
          <cell r="B79" t="str">
            <v>TIM TELEPAR</v>
          </cell>
          <cell r="C79" t="str">
            <v>APS101</v>
          </cell>
          <cell r="D79" t="str">
            <v>VER TIM</v>
          </cell>
          <cell r="E79" t="str">
            <v>VER TIM</v>
          </cell>
          <cell r="F79" t="str">
            <v>VER TIM</v>
          </cell>
          <cell r="G79" t="str">
            <v>VER TIM</v>
          </cell>
          <cell r="H79" t="str">
            <v>APS1-01</v>
          </cell>
          <cell r="I79" t="str">
            <v>ver tim</v>
          </cell>
        </row>
        <row r="80">
          <cell r="A80" t="str">
            <v>APS1-02</v>
          </cell>
          <cell r="B80" t="str">
            <v>TIM TELEPAR</v>
          </cell>
          <cell r="C80" t="str">
            <v>APS102</v>
          </cell>
          <cell r="D80" t="str">
            <v>VER TIM</v>
          </cell>
          <cell r="E80" t="str">
            <v>VER TIM</v>
          </cell>
          <cell r="F80" t="str">
            <v>VER TIM</v>
          </cell>
          <cell r="G80" t="str">
            <v>VER TIM</v>
          </cell>
          <cell r="H80" t="str">
            <v>APS1-02</v>
          </cell>
          <cell r="I80" t="str">
            <v>ver tim</v>
          </cell>
        </row>
        <row r="81">
          <cell r="A81" t="str">
            <v>APS1-03</v>
          </cell>
          <cell r="B81" t="str">
            <v>TIM TELEPAR</v>
          </cell>
          <cell r="C81" t="str">
            <v>APS103</v>
          </cell>
          <cell r="D81" t="str">
            <v>VER TIM</v>
          </cell>
          <cell r="E81" t="str">
            <v>VER TIM</v>
          </cell>
          <cell r="F81" t="str">
            <v>VER TIM</v>
          </cell>
          <cell r="G81" t="str">
            <v>VER TIM</v>
          </cell>
          <cell r="H81" t="str">
            <v>APS1-03</v>
          </cell>
          <cell r="I81" t="str">
            <v>ver tim</v>
          </cell>
        </row>
        <row r="82">
          <cell r="A82" t="str">
            <v>APS2-01</v>
          </cell>
          <cell r="B82" t="str">
            <v>TIM TELEPAR</v>
          </cell>
          <cell r="C82" t="str">
            <v>APS201</v>
          </cell>
          <cell r="D82" t="str">
            <v>VER TIM</v>
          </cell>
          <cell r="E82" t="str">
            <v>VER TIM</v>
          </cell>
          <cell r="F82" t="str">
            <v>VER TIM</v>
          </cell>
          <cell r="G82" t="str">
            <v>VER TIM</v>
          </cell>
          <cell r="H82" t="str">
            <v>APS2-01</v>
          </cell>
          <cell r="I82" t="str">
            <v>ver tim</v>
          </cell>
        </row>
        <row r="83">
          <cell r="A83" t="str">
            <v>APS2-02</v>
          </cell>
          <cell r="B83" t="str">
            <v>TIM TELEPAR</v>
          </cell>
          <cell r="C83" t="str">
            <v>APS202</v>
          </cell>
          <cell r="D83" t="str">
            <v>VER TIM</v>
          </cell>
          <cell r="E83" t="str">
            <v>VER TIM</v>
          </cell>
          <cell r="F83" t="str">
            <v>VER TIM</v>
          </cell>
          <cell r="G83" t="str">
            <v>VER TIM</v>
          </cell>
          <cell r="H83" t="str">
            <v>APS2-02</v>
          </cell>
          <cell r="I83" t="str">
            <v>ver tim</v>
          </cell>
        </row>
        <row r="84">
          <cell r="A84" t="str">
            <v>APS2-03</v>
          </cell>
          <cell r="B84" t="str">
            <v>TIM TELEPAR</v>
          </cell>
          <cell r="C84" t="str">
            <v>APS203</v>
          </cell>
          <cell r="D84" t="str">
            <v>VER TIM</v>
          </cell>
          <cell r="E84" t="str">
            <v>VER TIM</v>
          </cell>
          <cell r="F84" t="str">
            <v>VER TIM</v>
          </cell>
          <cell r="G84" t="str">
            <v>VER TIM</v>
          </cell>
          <cell r="H84" t="str">
            <v>APS2-03</v>
          </cell>
          <cell r="I84" t="str">
            <v>ver tim</v>
          </cell>
        </row>
        <row r="85">
          <cell r="A85" t="str">
            <v>APU1-01</v>
          </cell>
          <cell r="B85" t="str">
            <v>TIM TELEPAR</v>
          </cell>
          <cell r="C85" t="str">
            <v>APU101</v>
          </cell>
          <cell r="D85" t="str">
            <v>VER TIM</v>
          </cell>
          <cell r="E85" t="str">
            <v>VER TIM</v>
          </cell>
          <cell r="F85" t="str">
            <v>VER TIM</v>
          </cell>
          <cell r="G85" t="str">
            <v>VER TIM</v>
          </cell>
          <cell r="H85" t="str">
            <v>APU1-01</v>
          </cell>
          <cell r="I85" t="str">
            <v>ver tim</v>
          </cell>
        </row>
        <row r="86">
          <cell r="A86" t="str">
            <v>APU1-02</v>
          </cell>
          <cell r="B86" t="str">
            <v>TIM TELEPAR</v>
          </cell>
          <cell r="C86" t="str">
            <v>APU102</v>
          </cell>
          <cell r="D86" t="str">
            <v>VER TIM</v>
          </cell>
          <cell r="E86" t="str">
            <v>VER TIM</v>
          </cell>
          <cell r="F86" t="str">
            <v>VER TIM</v>
          </cell>
          <cell r="G86" t="str">
            <v>VER TIM</v>
          </cell>
          <cell r="H86" t="str">
            <v>APU1-02</v>
          </cell>
          <cell r="I86" t="str">
            <v>ver tim</v>
          </cell>
        </row>
        <row r="87">
          <cell r="A87" t="str">
            <v>APU1-03</v>
          </cell>
          <cell r="B87" t="str">
            <v>TIM TELEPAR</v>
          </cell>
          <cell r="C87" t="str">
            <v>APU103</v>
          </cell>
          <cell r="D87" t="str">
            <v>VER TIM</v>
          </cell>
          <cell r="E87" t="str">
            <v>VER TIM</v>
          </cell>
          <cell r="F87" t="str">
            <v>VER TIM</v>
          </cell>
          <cell r="G87" t="str">
            <v>VER TIM</v>
          </cell>
          <cell r="H87" t="str">
            <v>APU1-03</v>
          </cell>
          <cell r="I87" t="str">
            <v>ver tim</v>
          </cell>
        </row>
        <row r="88">
          <cell r="A88" t="str">
            <v>APU2-02</v>
          </cell>
          <cell r="B88" t="str">
            <v>TIM TELEPAR</v>
          </cell>
          <cell r="C88" t="str">
            <v>APU202</v>
          </cell>
          <cell r="D88" t="str">
            <v>VER TIM</v>
          </cell>
          <cell r="E88" t="str">
            <v>VER TIM</v>
          </cell>
          <cell r="F88" t="str">
            <v>VER TIM</v>
          </cell>
          <cell r="G88" t="str">
            <v>VER TIM</v>
          </cell>
          <cell r="H88" t="str">
            <v>APU2-02</v>
          </cell>
          <cell r="I88" t="str">
            <v>ver tim</v>
          </cell>
        </row>
        <row r="89">
          <cell r="A89" t="str">
            <v>APU2-01</v>
          </cell>
          <cell r="B89" t="str">
            <v>TIM TELEPAR</v>
          </cell>
          <cell r="C89" t="str">
            <v>APU201</v>
          </cell>
          <cell r="D89" t="str">
            <v>VER TIM</v>
          </cell>
          <cell r="E89" t="str">
            <v>VER TIM</v>
          </cell>
          <cell r="F89" t="str">
            <v>VER TIM</v>
          </cell>
          <cell r="G89" t="str">
            <v>VER TIM</v>
          </cell>
          <cell r="H89" t="str">
            <v>APU2-01</v>
          </cell>
          <cell r="I89" t="str">
            <v>ver tim</v>
          </cell>
        </row>
        <row r="90">
          <cell r="A90" t="str">
            <v>APU2-03</v>
          </cell>
          <cell r="B90" t="str">
            <v>TIM TELEPAR</v>
          </cell>
          <cell r="C90" t="str">
            <v>APU203</v>
          </cell>
          <cell r="D90" t="str">
            <v>VER TIM</v>
          </cell>
          <cell r="E90" t="str">
            <v>VER TIM</v>
          </cell>
          <cell r="F90" t="str">
            <v>VER TIM</v>
          </cell>
          <cell r="G90" t="str">
            <v>VER TIM</v>
          </cell>
          <cell r="H90" t="str">
            <v>APU2-03</v>
          </cell>
          <cell r="I90" t="str">
            <v>ver tim</v>
          </cell>
        </row>
        <row r="91">
          <cell r="A91" t="str">
            <v>CAB1-01</v>
          </cell>
          <cell r="B91" t="str">
            <v>TIM TELEPAR</v>
          </cell>
          <cell r="C91" t="str">
            <v>CAB101</v>
          </cell>
          <cell r="D91" t="str">
            <v>VER TIM</v>
          </cell>
          <cell r="E91" t="str">
            <v>VER TIM</v>
          </cell>
          <cell r="F91" t="str">
            <v>VER TIM</v>
          </cell>
          <cell r="G91" t="str">
            <v>VER TIM</v>
          </cell>
          <cell r="H91" t="str">
            <v>CAB1-01</v>
          </cell>
          <cell r="I91" t="str">
            <v>ver tim</v>
          </cell>
        </row>
        <row r="92">
          <cell r="A92" t="str">
            <v>CAB1-02</v>
          </cell>
          <cell r="B92" t="str">
            <v>TIM TELEPAR</v>
          </cell>
          <cell r="C92" t="str">
            <v>CAB102</v>
          </cell>
          <cell r="D92" t="str">
            <v>VER TIM</v>
          </cell>
          <cell r="E92" t="str">
            <v>VER TIM</v>
          </cell>
          <cell r="F92" t="str">
            <v>VER TIM</v>
          </cell>
          <cell r="G92" t="str">
            <v>VER TIM</v>
          </cell>
          <cell r="H92" t="str">
            <v>CAB1-02</v>
          </cell>
          <cell r="I92" t="str">
            <v>ver tim</v>
          </cell>
        </row>
        <row r="93">
          <cell r="A93" t="str">
            <v>CAB1-03</v>
          </cell>
          <cell r="B93" t="str">
            <v>TIM TELEPAR</v>
          </cell>
          <cell r="C93" t="str">
            <v>CAB103</v>
          </cell>
          <cell r="D93" t="str">
            <v>VER TIM</v>
          </cell>
          <cell r="E93" t="str">
            <v>VER TIM</v>
          </cell>
          <cell r="F93" t="str">
            <v>VER TIM</v>
          </cell>
          <cell r="G93" t="str">
            <v>VER TIM</v>
          </cell>
          <cell r="H93" t="str">
            <v>CAB1-03</v>
          </cell>
          <cell r="I93" t="str">
            <v>ver tim</v>
          </cell>
        </row>
        <row r="94">
          <cell r="A94" t="str">
            <v>CAB2-01</v>
          </cell>
          <cell r="B94" t="str">
            <v>TIM TELEPAR</v>
          </cell>
          <cell r="C94" t="str">
            <v>CAB201</v>
          </cell>
          <cell r="D94" t="str">
            <v>VER TIM</v>
          </cell>
          <cell r="E94" t="str">
            <v>VER TIM</v>
          </cell>
          <cell r="F94" t="str">
            <v>VER TIM</v>
          </cell>
          <cell r="G94" t="str">
            <v>VER TIM</v>
          </cell>
          <cell r="H94" t="str">
            <v>CAB2-01</v>
          </cell>
          <cell r="I94" t="str">
            <v>ver tim</v>
          </cell>
        </row>
        <row r="95">
          <cell r="A95" t="str">
            <v>CAB2-02</v>
          </cell>
          <cell r="B95" t="str">
            <v>TIM TELEPAR</v>
          </cell>
          <cell r="C95" t="str">
            <v>CAB202</v>
          </cell>
          <cell r="D95" t="str">
            <v>VER TIM</v>
          </cell>
          <cell r="E95" t="str">
            <v>VER TIM</v>
          </cell>
          <cell r="F95" t="str">
            <v>VER TIM</v>
          </cell>
          <cell r="G95" t="str">
            <v>VER TIM</v>
          </cell>
          <cell r="H95" t="str">
            <v>CAB2-02</v>
          </cell>
          <cell r="I95" t="str">
            <v>ver tim</v>
          </cell>
        </row>
        <row r="96">
          <cell r="A96" t="str">
            <v>CAB2-03</v>
          </cell>
          <cell r="B96" t="str">
            <v>TIM TELEPAR</v>
          </cell>
          <cell r="C96" t="str">
            <v>CAB203</v>
          </cell>
          <cell r="D96" t="str">
            <v>VER TIM</v>
          </cell>
          <cell r="E96" t="str">
            <v>VER TIM</v>
          </cell>
          <cell r="F96" t="str">
            <v>VER TIM</v>
          </cell>
          <cell r="G96" t="str">
            <v>VER TIM</v>
          </cell>
          <cell r="H96" t="str">
            <v>CAB2-03</v>
          </cell>
          <cell r="I96" t="str">
            <v>ver tim</v>
          </cell>
        </row>
        <row r="97">
          <cell r="A97" t="str">
            <v>CPP1-01</v>
          </cell>
          <cell r="B97" t="str">
            <v>TIM TELEPAR</v>
          </cell>
          <cell r="C97" t="str">
            <v>CPP101</v>
          </cell>
          <cell r="D97" t="str">
            <v>VER TIM</v>
          </cell>
          <cell r="E97" t="str">
            <v>VER TIM</v>
          </cell>
          <cell r="F97" t="str">
            <v>VER TIM</v>
          </cell>
          <cell r="G97" t="str">
            <v>VER TIM</v>
          </cell>
          <cell r="H97" t="str">
            <v>CPP1-01</v>
          </cell>
          <cell r="I97" t="str">
            <v>ver tim</v>
          </cell>
        </row>
        <row r="98">
          <cell r="A98" t="str">
            <v>CPP1-02</v>
          </cell>
          <cell r="B98" t="str">
            <v>TIM TELEPAR</v>
          </cell>
          <cell r="C98" t="str">
            <v>CPP102</v>
          </cell>
          <cell r="D98" t="str">
            <v>VER TIM</v>
          </cell>
          <cell r="E98" t="str">
            <v>VER TIM</v>
          </cell>
          <cell r="F98" t="str">
            <v>VER TIM</v>
          </cell>
          <cell r="G98" t="str">
            <v>VER TIM</v>
          </cell>
          <cell r="H98" t="str">
            <v>CPP1-02</v>
          </cell>
          <cell r="I98" t="str">
            <v>ver tim</v>
          </cell>
        </row>
        <row r="99">
          <cell r="A99" t="str">
            <v>CPP1-03</v>
          </cell>
          <cell r="B99" t="str">
            <v>TIM TELEPAR</v>
          </cell>
          <cell r="C99" t="str">
            <v>CPP103</v>
          </cell>
          <cell r="D99" t="str">
            <v>VER TIM</v>
          </cell>
          <cell r="E99" t="str">
            <v>VER TIM</v>
          </cell>
          <cell r="F99" t="str">
            <v>VER TIM</v>
          </cell>
          <cell r="G99" t="str">
            <v>VER TIM</v>
          </cell>
          <cell r="H99" t="str">
            <v>CPP1-03</v>
          </cell>
          <cell r="I99" t="str">
            <v>ver tim</v>
          </cell>
        </row>
        <row r="100">
          <cell r="A100" t="str">
            <v>CPP2-01</v>
          </cell>
          <cell r="B100" t="str">
            <v>TIM TELEPAR</v>
          </cell>
          <cell r="C100" t="str">
            <v>CPP201</v>
          </cell>
          <cell r="D100" t="str">
            <v>VER TIM</v>
          </cell>
          <cell r="E100" t="str">
            <v>VER TIM</v>
          </cell>
          <cell r="F100" t="str">
            <v>VER TIM</v>
          </cell>
          <cell r="G100" t="str">
            <v>VER TIM</v>
          </cell>
          <cell r="H100" t="str">
            <v>CPP2-01</v>
          </cell>
          <cell r="I100" t="str">
            <v>ver tim</v>
          </cell>
        </row>
        <row r="101">
          <cell r="A101" t="str">
            <v>CPP2-02</v>
          </cell>
          <cell r="B101" t="str">
            <v>TIM TELEPAR</v>
          </cell>
          <cell r="C101" t="str">
            <v>CPP202</v>
          </cell>
          <cell r="D101" t="str">
            <v>VER TIM</v>
          </cell>
          <cell r="E101" t="str">
            <v>VER TIM</v>
          </cell>
          <cell r="F101" t="str">
            <v>VER TIM</v>
          </cell>
          <cell r="G101" t="str">
            <v>VER TIM</v>
          </cell>
          <cell r="H101" t="str">
            <v>CPP2-02</v>
          </cell>
          <cell r="I101" t="str">
            <v>ver tim</v>
          </cell>
        </row>
        <row r="102">
          <cell r="A102" t="str">
            <v>CPP2-03</v>
          </cell>
          <cell r="B102" t="str">
            <v>TIM TELEPAR</v>
          </cell>
          <cell r="C102" t="str">
            <v>CPP203</v>
          </cell>
          <cell r="D102" t="str">
            <v>VER TIM</v>
          </cell>
          <cell r="E102" t="str">
            <v>VER TIM</v>
          </cell>
          <cell r="F102" t="str">
            <v>VER TIM</v>
          </cell>
          <cell r="G102" t="str">
            <v>VER TIM</v>
          </cell>
          <cell r="H102" t="str">
            <v>CPP2-03</v>
          </cell>
          <cell r="I102" t="str">
            <v>ver tim</v>
          </cell>
        </row>
        <row r="103">
          <cell r="A103" t="str">
            <v>IOR-01</v>
          </cell>
          <cell r="B103" t="str">
            <v>TIM TELEPAR</v>
          </cell>
          <cell r="C103" t="str">
            <v>IOR01</v>
          </cell>
          <cell r="D103" t="str">
            <v>VER TIM</v>
          </cell>
          <cell r="E103" t="str">
            <v>VER TIM</v>
          </cell>
          <cell r="F103" t="str">
            <v>VER TIM</v>
          </cell>
          <cell r="G103" t="str">
            <v>VER TIM</v>
          </cell>
          <cell r="H103" t="str">
            <v>IOR-01</v>
          </cell>
          <cell r="I103" t="str">
            <v>ver tim</v>
          </cell>
        </row>
        <row r="104">
          <cell r="A104" t="str">
            <v>IOR-02</v>
          </cell>
          <cell r="B104" t="str">
            <v>TIM TELEPAR</v>
          </cell>
          <cell r="C104" t="str">
            <v>IOR02</v>
          </cell>
          <cell r="D104" t="str">
            <v>VER TIM</v>
          </cell>
          <cell r="E104" t="str">
            <v>VER TIM</v>
          </cell>
          <cell r="F104" t="str">
            <v>VER TIM</v>
          </cell>
          <cell r="G104" t="str">
            <v>VER TIM</v>
          </cell>
          <cell r="H104" t="str">
            <v>IOR-02</v>
          </cell>
          <cell r="I104" t="str">
            <v>ver tim</v>
          </cell>
        </row>
        <row r="105">
          <cell r="A105" t="str">
            <v>IOR-03</v>
          </cell>
          <cell r="B105" t="str">
            <v>TIM TELEPAR</v>
          </cell>
          <cell r="C105" t="str">
            <v>IOR03</v>
          </cell>
          <cell r="D105" t="str">
            <v>VER TIM</v>
          </cell>
          <cell r="E105" t="str">
            <v>VER TIM</v>
          </cell>
          <cell r="F105" t="str">
            <v>VER TIM</v>
          </cell>
          <cell r="G105" t="str">
            <v>VER TIM</v>
          </cell>
          <cell r="H105" t="str">
            <v>IOR-03</v>
          </cell>
          <cell r="I105" t="str">
            <v>ver tim</v>
          </cell>
        </row>
        <row r="106">
          <cell r="A106" t="str">
            <v>RLA-01</v>
          </cell>
          <cell r="B106" t="str">
            <v>TIM TELEPAR</v>
          </cell>
          <cell r="C106" t="str">
            <v>RLA01</v>
          </cell>
          <cell r="D106" t="str">
            <v>VER TIM</v>
          </cell>
          <cell r="E106" t="str">
            <v>VER TIM</v>
          </cell>
          <cell r="F106" t="str">
            <v>VER TIM</v>
          </cell>
          <cell r="G106" t="str">
            <v>VER TIM</v>
          </cell>
          <cell r="H106" t="str">
            <v>RLA-01</v>
          </cell>
          <cell r="I106" t="str">
            <v>ver tim</v>
          </cell>
        </row>
        <row r="107">
          <cell r="A107" t="str">
            <v>RLA-02</v>
          </cell>
          <cell r="B107" t="str">
            <v>TIM TELEPAR</v>
          </cell>
          <cell r="C107" t="str">
            <v>RLA02</v>
          </cell>
          <cell r="D107" t="str">
            <v>VER TIM</v>
          </cell>
          <cell r="E107" t="str">
            <v>VER TIM</v>
          </cell>
          <cell r="F107" t="str">
            <v>VER TIM</v>
          </cell>
          <cell r="G107" t="str">
            <v>VER TIM</v>
          </cell>
          <cell r="H107" t="str">
            <v>RLA-02</v>
          </cell>
          <cell r="I107" t="str">
            <v>ver tim</v>
          </cell>
        </row>
        <row r="108">
          <cell r="A108" t="str">
            <v>RLA-03</v>
          </cell>
          <cell r="B108" t="str">
            <v>TIM TELEPAR</v>
          </cell>
          <cell r="C108" t="str">
            <v>RLA03</v>
          </cell>
          <cell r="D108" t="str">
            <v>VER TIM</v>
          </cell>
          <cell r="E108" t="str">
            <v>VER TIM</v>
          </cell>
          <cell r="F108" t="str">
            <v>VER TIM</v>
          </cell>
          <cell r="G108" t="str">
            <v>VER TIM</v>
          </cell>
          <cell r="H108" t="str">
            <v>RLA-03</v>
          </cell>
          <cell r="I108" t="str">
            <v>ver tim</v>
          </cell>
        </row>
      </sheetData>
      <sheetData sheetId="15" refreshError="1">
        <row r="4">
          <cell r="A4" t="str">
            <v>cel</v>
          </cell>
          <cell r="D4" t="str">
            <v>dev</v>
          </cell>
          <cell r="E4" t="str">
            <v>dcch</v>
          </cell>
          <cell r="F4" t="str">
            <v>dev</v>
          </cell>
          <cell r="G4" t="str">
            <v>dcch-r</v>
          </cell>
          <cell r="H4" t="str">
            <v>dev</v>
          </cell>
          <cell r="I4" t="str">
            <v>acc</v>
          </cell>
          <cell r="J4" t="str">
            <v>col (dcc)</v>
          </cell>
          <cell r="K4" t="str">
            <v>cel</v>
          </cell>
          <cell r="L4" t="str">
            <v>gr. 7/21</v>
          </cell>
        </row>
        <row r="5">
          <cell r="A5" t="str">
            <v>ALP-01</v>
          </cell>
          <cell r="B5" t="str">
            <v>SERCOMTEL CELULAR</v>
          </cell>
          <cell r="C5" t="str">
            <v>ALP01</v>
          </cell>
          <cell r="D5" t="str">
            <v>160</v>
          </cell>
          <cell r="E5">
            <v>13</v>
          </cell>
          <cell r="F5" t="str">
            <v>161</v>
          </cell>
          <cell r="G5">
            <v>994</v>
          </cell>
          <cell r="H5" t="str">
            <v>288</v>
          </cell>
          <cell r="I5">
            <v>328</v>
          </cell>
          <cell r="J5">
            <v>3</v>
          </cell>
          <cell r="K5" t="str">
            <v>ALP-01</v>
          </cell>
          <cell r="L5" t="str">
            <v>F1</v>
          </cell>
        </row>
        <row r="6">
          <cell r="A6" t="str">
            <v>ALP-02</v>
          </cell>
          <cell r="B6" t="str">
            <v>SERCOMTEL CELULAR</v>
          </cell>
          <cell r="C6" t="str">
            <v>ALP02</v>
          </cell>
          <cell r="D6" t="str">
            <v>162</v>
          </cell>
          <cell r="E6">
            <v>27</v>
          </cell>
          <cell r="F6" t="str">
            <v>163</v>
          </cell>
          <cell r="G6">
            <v>6</v>
          </cell>
          <cell r="H6" t="str">
            <v>290</v>
          </cell>
          <cell r="I6">
            <v>321</v>
          </cell>
          <cell r="J6">
            <v>1</v>
          </cell>
          <cell r="K6" t="str">
            <v>ALP-02</v>
          </cell>
          <cell r="L6" t="str">
            <v>F2</v>
          </cell>
        </row>
        <row r="7">
          <cell r="A7" t="str">
            <v>ALP-03</v>
          </cell>
          <cell r="B7" t="str">
            <v>SERCOMTEL CELULAR</v>
          </cell>
          <cell r="C7" t="str">
            <v>ALP03</v>
          </cell>
          <cell r="D7" t="str">
            <v>164</v>
          </cell>
          <cell r="E7">
            <v>1022</v>
          </cell>
          <cell r="F7" t="str">
            <v>165</v>
          </cell>
          <cell r="G7">
            <v>1001</v>
          </cell>
          <cell r="H7" t="str">
            <v>292</v>
          </cell>
          <cell r="I7">
            <v>314</v>
          </cell>
          <cell r="J7">
            <v>1</v>
          </cell>
          <cell r="K7" t="str">
            <v>ALP-03</v>
          </cell>
          <cell r="L7" t="str">
            <v>F3</v>
          </cell>
        </row>
        <row r="8">
          <cell r="A8" t="str">
            <v>BAH-01</v>
          </cell>
          <cell r="B8" t="str">
            <v>SERCOMTEL CELULAR</v>
          </cell>
          <cell r="C8" t="str">
            <v>BAH01</v>
          </cell>
          <cell r="D8" t="str">
            <v>100</v>
          </cell>
          <cell r="E8">
            <v>1016</v>
          </cell>
          <cell r="F8" t="str">
            <v>101</v>
          </cell>
          <cell r="G8">
            <v>679</v>
          </cell>
          <cell r="H8" t="str">
            <v>256</v>
          </cell>
          <cell r="I8">
            <v>329</v>
          </cell>
          <cell r="J8">
            <v>2</v>
          </cell>
          <cell r="K8" t="str">
            <v>BAH-01</v>
          </cell>
          <cell r="L8" t="str">
            <v>E1</v>
          </cell>
        </row>
        <row r="9">
          <cell r="A9" t="str">
            <v>BAH-02</v>
          </cell>
          <cell r="B9" t="str">
            <v>SERCOMTEL CELULAR</v>
          </cell>
          <cell r="C9" t="str">
            <v>BAH02</v>
          </cell>
          <cell r="D9" t="str">
            <v>102</v>
          </cell>
          <cell r="E9">
            <v>672</v>
          </cell>
          <cell r="F9" t="str">
            <v>103</v>
          </cell>
          <cell r="G9">
            <v>714</v>
          </cell>
          <cell r="H9" t="str">
            <v>258</v>
          </cell>
          <cell r="I9">
            <v>322</v>
          </cell>
          <cell r="J9">
            <v>2</v>
          </cell>
          <cell r="K9" t="str">
            <v>BAH-02</v>
          </cell>
          <cell r="L9" t="str">
            <v>E2</v>
          </cell>
        </row>
        <row r="10">
          <cell r="A10" t="str">
            <v>BAH-03</v>
          </cell>
          <cell r="B10" t="str">
            <v>SERCOMTEL CELULAR</v>
          </cell>
          <cell r="C10" t="str">
            <v>BAH03</v>
          </cell>
          <cell r="D10" t="str">
            <v>104</v>
          </cell>
          <cell r="E10">
            <v>686</v>
          </cell>
          <cell r="F10" t="str">
            <v>105</v>
          </cell>
          <cell r="G10">
            <v>707</v>
          </cell>
          <cell r="H10" t="str">
            <v>260</v>
          </cell>
          <cell r="I10">
            <v>315</v>
          </cell>
          <cell r="J10">
            <v>2</v>
          </cell>
          <cell r="K10" t="str">
            <v>BAH-03</v>
          </cell>
          <cell r="L10" t="str">
            <v>E3</v>
          </cell>
        </row>
        <row r="11">
          <cell r="A11" t="str">
            <v>CAS-01</v>
          </cell>
          <cell r="B11" t="str">
            <v>SERCOMTEL CELULAR</v>
          </cell>
          <cell r="C11" t="str">
            <v>CAS01</v>
          </cell>
          <cell r="D11" t="str">
            <v>200</v>
          </cell>
          <cell r="E11">
            <v>1019</v>
          </cell>
          <cell r="F11" t="str">
            <v>201</v>
          </cell>
          <cell r="G11">
            <v>998</v>
          </cell>
          <cell r="H11" t="str">
            <v>168</v>
          </cell>
          <cell r="I11">
            <v>332</v>
          </cell>
          <cell r="J11">
            <v>1</v>
          </cell>
          <cell r="K11" t="str">
            <v>CAS-01</v>
          </cell>
          <cell r="L11" t="str">
            <v>B1</v>
          </cell>
        </row>
        <row r="12">
          <cell r="A12" t="str">
            <v>CAS-02</v>
          </cell>
          <cell r="B12" t="str">
            <v>SERCOMTEL CELULAR</v>
          </cell>
          <cell r="C12" t="str">
            <v>CAS02</v>
          </cell>
          <cell r="D12" t="str">
            <v>202</v>
          </cell>
          <cell r="E12">
            <v>1012</v>
          </cell>
          <cell r="F12" t="str">
            <v>203</v>
          </cell>
          <cell r="G12">
            <v>991</v>
          </cell>
          <cell r="H12" t="str">
            <v>170</v>
          </cell>
          <cell r="I12">
            <v>325</v>
          </cell>
          <cell r="J12">
            <v>3</v>
          </cell>
          <cell r="K12" t="str">
            <v>CAS-02</v>
          </cell>
          <cell r="L12" t="str">
            <v>B2</v>
          </cell>
        </row>
        <row r="13">
          <cell r="A13" t="str">
            <v>CAS-03</v>
          </cell>
          <cell r="B13" t="str">
            <v>SERCOMTEL CELULAR</v>
          </cell>
          <cell r="C13" t="str">
            <v>CAS03</v>
          </cell>
          <cell r="D13" t="str">
            <v>204</v>
          </cell>
          <cell r="E13">
            <v>1005</v>
          </cell>
          <cell r="F13" t="str">
            <v>205</v>
          </cell>
          <cell r="G13">
            <v>710</v>
          </cell>
          <cell r="H13" t="str">
            <v>172</v>
          </cell>
          <cell r="I13">
            <v>318</v>
          </cell>
          <cell r="J13">
            <v>1</v>
          </cell>
          <cell r="K13" t="str">
            <v>CAS-03</v>
          </cell>
          <cell r="L13" t="str">
            <v>B3</v>
          </cell>
        </row>
        <row r="14">
          <cell r="A14" t="str">
            <v>CP1</v>
          </cell>
          <cell r="B14" t="str">
            <v>SERCOMTEL CELULAR</v>
          </cell>
          <cell r="C14" t="str">
            <v>CP1</v>
          </cell>
          <cell r="D14" t="str">
            <v>624</v>
          </cell>
          <cell r="E14">
            <v>1019</v>
          </cell>
          <cell r="F14" t="str">
            <v>625</v>
          </cell>
          <cell r="G14">
            <v>998</v>
          </cell>
          <cell r="H14" t="str">
            <v>392</v>
          </cell>
          <cell r="I14">
            <v>332</v>
          </cell>
          <cell r="J14">
            <v>0</v>
          </cell>
          <cell r="K14" t="str">
            <v>CP1</v>
          </cell>
          <cell r="L14" t="str">
            <v>B1</v>
          </cell>
        </row>
        <row r="15">
          <cell r="A15" t="str">
            <v>JCD-01</v>
          </cell>
          <cell r="B15" t="str">
            <v>SERCOMTEL CELULAR</v>
          </cell>
          <cell r="C15" t="str">
            <v>JCD01</v>
          </cell>
          <cell r="D15" t="str">
            <v>64</v>
          </cell>
          <cell r="E15">
            <v>680</v>
          </cell>
          <cell r="F15" t="str">
            <v>65</v>
          </cell>
          <cell r="G15">
            <v>701</v>
          </cell>
          <cell r="H15" t="str">
            <v>16</v>
          </cell>
          <cell r="I15">
            <v>330</v>
          </cell>
          <cell r="J15">
            <v>2</v>
          </cell>
          <cell r="K15" t="str">
            <v>JCD-01</v>
          </cell>
          <cell r="L15" t="str">
            <v>D1</v>
          </cell>
        </row>
        <row r="16">
          <cell r="A16" t="str">
            <v>JCD-02</v>
          </cell>
          <cell r="B16" t="str">
            <v>SERCOMTEL CELULAR</v>
          </cell>
          <cell r="C16" t="str">
            <v>JCD02</v>
          </cell>
          <cell r="D16" t="str">
            <v>66</v>
          </cell>
          <cell r="E16">
            <v>694</v>
          </cell>
          <cell r="F16" t="str">
            <v>67</v>
          </cell>
          <cell r="G16">
            <v>715</v>
          </cell>
          <cell r="H16" t="str">
            <v>18</v>
          </cell>
          <cell r="I16">
            <v>323</v>
          </cell>
          <cell r="J16">
            <v>2</v>
          </cell>
          <cell r="K16" t="str">
            <v>JCD-02</v>
          </cell>
          <cell r="L16" t="str">
            <v>D2</v>
          </cell>
        </row>
        <row r="17">
          <cell r="A17" t="str">
            <v>JCD-03</v>
          </cell>
          <cell r="B17" t="str">
            <v>SERCOMTEL CELULAR</v>
          </cell>
          <cell r="C17" t="str">
            <v>JCD03</v>
          </cell>
          <cell r="D17" t="str">
            <v>68</v>
          </cell>
          <cell r="E17">
            <v>708</v>
          </cell>
          <cell r="F17" t="str">
            <v>69</v>
          </cell>
          <cell r="G17">
            <v>687</v>
          </cell>
          <cell r="H17" t="str">
            <v>20</v>
          </cell>
          <cell r="I17">
            <v>316</v>
          </cell>
          <cell r="J17">
            <v>2</v>
          </cell>
          <cell r="K17" t="str">
            <v>JCD-03</v>
          </cell>
          <cell r="L17" t="str">
            <v>D3</v>
          </cell>
        </row>
        <row r="18">
          <cell r="A18" t="str">
            <v>JGS-01</v>
          </cell>
          <cell r="B18" t="str">
            <v>SERCOMTEL CELULAR</v>
          </cell>
          <cell r="C18" t="str">
            <v>JGS01</v>
          </cell>
          <cell r="D18" t="str">
            <v>32</v>
          </cell>
          <cell r="E18">
            <v>681</v>
          </cell>
          <cell r="F18" t="str">
            <v>33</v>
          </cell>
          <cell r="G18">
            <v>702</v>
          </cell>
          <cell r="H18" t="str">
            <v>32</v>
          </cell>
          <cell r="I18">
            <v>331</v>
          </cell>
          <cell r="J18">
            <v>2</v>
          </cell>
          <cell r="K18" t="str">
            <v>JGS-01</v>
          </cell>
          <cell r="L18" t="str">
            <v>C1</v>
          </cell>
        </row>
        <row r="19">
          <cell r="A19" t="str">
            <v>JGS-02</v>
          </cell>
          <cell r="B19" t="str">
            <v>SERCOMTEL CELULAR</v>
          </cell>
          <cell r="C19" t="str">
            <v>JGS02</v>
          </cell>
          <cell r="D19" t="str">
            <v>34</v>
          </cell>
          <cell r="E19">
            <v>695</v>
          </cell>
          <cell r="F19" t="str">
            <v>35</v>
          </cell>
          <cell r="G19">
            <v>674</v>
          </cell>
          <cell r="H19" t="str">
            <v>34</v>
          </cell>
          <cell r="I19">
            <v>324</v>
          </cell>
          <cell r="J19">
            <v>2</v>
          </cell>
          <cell r="K19" t="str">
            <v>JGS-02</v>
          </cell>
          <cell r="L19" t="str">
            <v>C2</v>
          </cell>
        </row>
        <row r="20">
          <cell r="A20" t="str">
            <v>JGS-03</v>
          </cell>
          <cell r="B20" t="str">
            <v>SERCOMTEL CELULAR</v>
          </cell>
          <cell r="C20" t="str">
            <v>JGS03</v>
          </cell>
          <cell r="D20" t="str">
            <v>36</v>
          </cell>
          <cell r="E20">
            <v>688</v>
          </cell>
          <cell r="F20" t="str">
            <v>37</v>
          </cell>
          <cell r="G20">
            <v>667</v>
          </cell>
          <cell r="H20" t="str">
            <v>36</v>
          </cell>
          <cell r="I20">
            <v>317</v>
          </cell>
          <cell r="J20">
            <v>2</v>
          </cell>
          <cell r="K20" t="str">
            <v>JGS-03</v>
          </cell>
          <cell r="L20" t="str">
            <v>C3</v>
          </cell>
        </row>
        <row r="21">
          <cell r="A21" t="str">
            <v>LRV-01</v>
          </cell>
          <cell r="B21" t="str">
            <v>SERCOMTEL CELULAR</v>
          </cell>
          <cell r="C21" t="str">
            <v>LRV01</v>
          </cell>
          <cell r="D21" t="str">
            <v>24</v>
          </cell>
          <cell r="E21">
            <v>10</v>
          </cell>
          <cell r="F21" t="str">
            <v>25</v>
          </cell>
          <cell r="G21">
            <v>31</v>
          </cell>
          <cell r="H21" t="str">
            <v>72</v>
          </cell>
          <cell r="I21">
            <v>325</v>
          </cell>
          <cell r="J21">
            <v>0</v>
          </cell>
          <cell r="K21" t="str">
            <v>LRV-01</v>
          </cell>
          <cell r="L21" t="str">
            <v>B2</v>
          </cell>
        </row>
        <row r="22">
          <cell r="A22" t="str">
            <v>MC1</v>
          </cell>
          <cell r="B22" t="str">
            <v>SERCOMTEL CELULAR</v>
          </cell>
          <cell r="C22" t="str">
            <v>MC1</v>
          </cell>
          <cell r="D22" t="str">
            <v>0</v>
          </cell>
          <cell r="E22">
            <v>991</v>
          </cell>
          <cell r="F22" t="str">
            <v>1</v>
          </cell>
          <cell r="G22">
            <v>1012</v>
          </cell>
          <cell r="H22" t="str">
            <v>96</v>
          </cell>
          <cell r="I22">
            <v>325</v>
          </cell>
          <cell r="J22">
            <v>1</v>
          </cell>
          <cell r="K22" t="str">
            <v>MC1</v>
          </cell>
          <cell r="L22" t="str">
            <v>B2</v>
          </cell>
        </row>
        <row r="23">
          <cell r="A23" t="str">
            <v>MC10</v>
          </cell>
          <cell r="B23" t="str">
            <v>SERCOMTEL CELULAR</v>
          </cell>
          <cell r="C23" t="str">
            <v>MC10</v>
          </cell>
          <cell r="D23" t="str">
            <v>594</v>
          </cell>
          <cell r="E23">
            <v>4</v>
          </cell>
          <cell r="F23" t="str">
            <v>595</v>
          </cell>
          <cell r="G23">
            <v>669</v>
          </cell>
          <cell r="H23" t="str">
            <v>362</v>
          </cell>
          <cell r="I23">
            <v>319</v>
          </cell>
          <cell r="J23">
            <v>2</v>
          </cell>
          <cell r="K23" t="str">
            <v>MC10</v>
          </cell>
          <cell r="L23" t="str">
            <v>A3</v>
          </cell>
        </row>
        <row r="24">
          <cell r="A24" t="str">
            <v>MC11</v>
          </cell>
          <cell r="B24" t="str">
            <v>SERCOMTEL CELULAR</v>
          </cell>
          <cell r="C24" t="str">
            <v>MC11</v>
          </cell>
          <cell r="D24" t="str">
            <v>600</v>
          </cell>
          <cell r="E24">
            <v>997</v>
          </cell>
          <cell r="F24" t="str">
            <v>601</v>
          </cell>
          <cell r="G24">
            <v>681</v>
          </cell>
          <cell r="H24" t="str">
            <v>368</v>
          </cell>
          <cell r="I24">
            <v>331</v>
          </cell>
          <cell r="J24">
            <v>0</v>
          </cell>
          <cell r="K24" t="str">
            <v>MC11</v>
          </cell>
          <cell r="L24" t="str">
            <v>C1</v>
          </cell>
        </row>
        <row r="25">
          <cell r="A25" t="str">
            <v>MC12</v>
          </cell>
          <cell r="B25" t="str">
            <v>SERCOMTEL CELULAR</v>
          </cell>
          <cell r="C25" t="str">
            <v>MC12</v>
          </cell>
          <cell r="D25" t="str">
            <v>606</v>
          </cell>
          <cell r="E25">
            <v>690</v>
          </cell>
          <cell r="F25" t="str">
            <v>607</v>
          </cell>
          <cell r="G25">
            <v>669</v>
          </cell>
          <cell r="H25" t="str">
            <v>374</v>
          </cell>
          <cell r="I25">
            <v>319</v>
          </cell>
          <cell r="J25">
            <v>1</v>
          </cell>
          <cell r="K25" t="str">
            <v>MC12</v>
          </cell>
          <cell r="L25" t="str">
            <v>A3</v>
          </cell>
        </row>
        <row r="26">
          <cell r="A26" t="str">
            <v>MC13</v>
          </cell>
          <cell r="B26" t="str">
            <v>SERCOMTEL CELULAR</v>
          </cell>
          <cell r="C26" t="str">
            <v>MC13</v>
          </cell>
          <cell r="D26" t="str">
            <v>380</v>
          </cell>
          <cell r="E26">
            <v>706</v>
          </cell>
          <cell r="F26" t="str">
            <v>381</v>
          </cell>
          <cell r="G26">
            <v>685</v>
          </cell>
          <cell r="H26" t="str">
            <v>380</v>
          </cell>
          <cell r="I26">
            <v>314</v>
          </cell>
          <cell r="J26">
            <v>3</v>
          </cell>
          <cell r="K26" t="str">
            <v>MC13</v>
          </cell>
          <cell r="L26" t="str">
            <v>F3</v>
          </cell>
        </row>
        <row r="27">
          <cell r="A27" t="str">
            <v>MC14</v>
          </cell>
          <cell r="B27" t="str">
            <v>SERCOMTEL CELULAR</v>
          </cell>
          <cell r="C27" t="str">
            <v>MC14</v>
          </cell>
          <cell r="D27" t="str">
            <v>40</v>
          </cell>
          <cell r="E27">
            <v>66</v>
          </cell>
          <cell r="F27" t="str">
            <v>41</v>
          </cell>
          <cell r="G27">
            <v>668</v>
          </cell>
          <cell r="H27" t="str">
            <v>382</v>
          </cell>
          <cell r="I27">
            <v>318</v>
          </cell>
          <cell r="J27">
            <v>0</v>
          </cell>
          <cell r="K27" t="str">
            <v>MC14</v>
          </cell>
          <cell r="L27" t="str">
            <v>B3</v>
          </cell>
        </row>
        <row r="28">
          <cell r="A28" t="str">
            <v>MC2</v>
          </cell>
          <cell r="B28" t="str">
            <v>SERCOMTEL CELULAR</v>
          </cell>
          <cell r="C28" t="str">
            <v>MC2</v>
          </cell>
          <cell r="D28" t="str">
            <v>2</v>
          </cell>
          <cell r="E28">
            <v>12</v>
          </cell>
          <cell r="F28" t="str">
            <v>3</v>
          </cell>
          <cell r="G28">
            <v>33</v>
          </cell>
          <cell r="H28" t="str">
            <v>98</v>
          </cell>
          <cell r="I28">
            <v>327</v>
          </cell>
          <cell r="J28">
            <v>1</v>
          </cell>
          <cell r="K28" t="str">
            <v>MC2</v>
          </cell>
          <cell r="L28" t="str">
            <v>G1</v>
          </cell>
        </row>
        <row r="29">
          <cell r="A29" t="str">
            <v>MC3</v>
          </cell>
          <cell r="B29" t="str">
            <v>SERCOMTEL CELULAR</v>
          </cell>
          <cell r="C29" t="str">
            <v>MC3</v>
          </cell>
          <cell r="D29" t="str">
            <v>4</v>
          </cell>
          <cell r="E29">
            <v>43</v>
          </cell>
          <cell r="F29" t="str">
            <v>5</v>
          </cell>
          <cell r="G29">
            <v>1</v>
          </cell>
          <cell r="H29" t="e">
            <v>#N/A</v>
          </cell>
          <cell r="I29" t="e">
            <v>#N/A</v>
          </cell>
          <cell r="J29" t="e">
            <v>#N/A</v>
          </cell>
          <cell r="K29" t="str">
            <v>MC3</v>
          </cell>
          <cell r="L29" t="e">
            <v>#N/A</v>
          </cell>
        </row>
        <row r="30">
          <cell r="A30" t="str">
            <v>MC4</v>
          </cell>
          <cell r="B30" t="str">
            <v>SERCOMTEL CELULAR</v>
          </cell>
          <cell r="C30" t="str">
            <v>MC4</v>
          </cell>
          <cell r="D30" t="str">
            <v>6</v>
          </cell>
          <cell r="E30">
            <v>993</v>
          </cell>
          <cell r="F30" t="str">
            <v>7</v>
          </cell>
          <cell r="G30">
            <v>677</v>
          </cell>
          <cell r="H30" t="str">
            <v>102</v>
          </cell>
          <cell r="I30">
            <v>327</v>
          </cell>
          <cell r="J30">
            <v>2</v>
          </cell>
          <cell r="K30" t="str">
            <v>MC4</v>
          </cell>
          <cell r="L30" t="str">
            <v>G1</v>
          </cell>
        </row>
        <row r="31">
          <cell r="A31" t="str">
            <v>MC5</v>
          </cell>
          <cell r="B31" t="str">
            <v>SERCOMTEL CELULAR</v>
          </cell>
          <cell r="C31" t="str">
            <v>MC5</v>
          </cell>
          <cell r="D31" t="str">
            <v>8</v>
          </cell>
          <cell r="E31">
            <v>14</v>
          </cell>
          <cell r="F31" t="str">
            <v>9</v>
          </cell>
          <cell r="G31">
            <v>35</v>
          </cell>
          <cell r="H31" t="str">
            <v>110</v>
          </cell>
          <cell r="I31">
            <v>329</v>
          </cell>
          <cell r="J31">
            <v>0</v>
          </cell>
          <cell r="K31" t="str">
            <v>MC5</v>
          </cell>
          <cell r="L31" t="str">
            <v>E1</v>
          </cell>
        </row>
        <row r="32">
          <cell r="A32" t="str">
            <v>MC6</v>
          </cell>
          <cell r="B32" t="str">
            <v>SERCOMTEL CELULAR</v>
          </cell>
          <cell r="C32" t="str">
            <v>MC6</v>
          </cell>
          <cell r="D32" t="str">
            <v>10</v>
          </cell>
          <cell r="E32">
            <v>7</v>
          </cell>
          <cell r="F32" t="str">
            <v>11</v>
          </cell>
          <cell r="G32">
            <v>154</v>
          </cell>
          <cell r="H32" t="str">
            <v>112</v>
          </cell>
          <cell r="I32">
            <v>322</v>
          </cell>
          <cell r="J32">
            <v>3</v>
          </cell>
          <cell r="K32" t="str">
            <v>MC6</v>
          </cell>
          <cell r="L32" t="str">
            <v>E2</v>
          </cell>
        </row>
        <row r="33">
          <cell r="A33" t="str">
            <v>MC7</v>
          </cell>
          <cell r="B33" t="str">
            <v>SERCOMTEL CELULAR</v>
          </cell>
          <cell r="C33" t="str">
            <v>MC7</v>
          </cell>
          <cell r="D33" t="str">
            <v>576</v>
          </cell>
          <cell r="E33">
            <v>72</v>
          </cell>
          <cell r="F33" t="str">
            <v>577</v>
          </cell>
          <cell r="G33">
            <v>51</v>
          </cell>
          <cell r="H33" t="str">
            <v>344</v>
          </cell>
          <cell r="I33">
            <v>324</v>
          </cell>
          <cell r="J33">
            <v>3</v>
          </cell>
          <cell r="K33" t="str">
            <v>MC7</v>
          </cell>
          <cell r="L33" t="str">
            <v>C2</v>
          </cell>
        </row>
        <row r="34">
          <cell r="A34" t="str">
            <v>MC8</v>
          </cell>
          <cell r="B34" t="str">
            <v>SERCOMTEL CELULAR</v>
          </cell>
          <cell r="C34" t="str">
            <v>MC8</v>
          </cell>
          <cell r="D34" t="str">
            <v>582</v>
          </cell>
          <cell r="E34">
            <v>999</v>
          </cell>
          <cell r="F34" t="str">
            <v>583</v>
          </cell>
          <cell r="G34">
            <v>683</v>
          </cell>
          <cell r="H34" t="str">
            <v>350</v>
          </cell>
          <cell r="I34">
            <v>333</v>
          </cell>
          <cell r="J34">
            <v>1</v>
          </cell>
          <cell r="K34" t="str">
            <v>MC8</v>
          </cell>
          <cell r="L34" t="str">
            <v>A1</v>
          </cell>
        </row>
        <row r="35">
          <cell r="A35" t="str">
            <v>MC9</v>
          </cell>
          <cell r="B35" t="str">
            <v>SERCOMTEL CELULAR</v>
          </cell>
          <cell r="C35" t="str">
            <v>MC9</v>
          </cell>
          <cell r="D35" t="str">
            <v>588</v>
          </cell>
          <cell r="E35">
            <v>697</v>
          </cell>
          <cell r="F35" t="str">
            <v>589</v>
          </cell>
          <cell r="G35">
            <v>676</v>
          </cell>
          <cell r="H35" t="str">
            <v>356</v>
          </cell>
          <cell r="I35">
            <v>326</v>
          </cell>
          <cell r="J35">
            <v>1</v>
          </cell>
          <cell r="K35" t="str">
            <v>MC9</v>
          </cell>
          <cell r="L35" t="str">
            <v>A2</v>
          </cell>
        </row>
        <row r="36">
          <cell r="A36" t="str">
            <v>NWC-01</v>
          </cell>
          <cell r="B36" t="str">
            <v>SERCOMTEL CELULAR</v>
          </cell>
          <cell r="C36" t="str">
            <v>NWC01</v>
          </cell>
          <cell r="D36" t="str">
            <v>12</v>
          </cell>
          <cell r="E36">
            <v>678</v>
          </cell>
          <cell r="F36" t="str">
            <v>13</v>
          </cell>
          <cell r="G36">
            <v>699</v>
          </cell>
          <cell r="H36" t="str">
            <v>200</v>
          </cell>
          <cell r="I36">
            <v>328</v>
          </cell>
          <cell r="J36">
            <v>2</v>
          </cell>
          <cell r="K36" t="str">
            <v>NWC-01</v>
          </cell>
          <cell r="L36" t="str">
            <v>F1</v>
          </cell>
        </row>
        <row r="37">
          <cell r="A37" t="str">
            <v>NWC-02</v>
          </cell>
          <cell r="B37" t="str">
            <v>SERCOMTEL CELULAR</v>
          </cell>
          <cell r="C37" t="str">
            <v>NWC02</v>
          </cell>
          <cell r="D37" t="str">
            <v>14</v>
          </cell>
          <cell r="E37">
            <v>713</v>
          </cell>
          <cell r="F37" t="str">
            <v>15</v>
          </cell>
          <cell r="G37">
            <v>671</v>
          </cell>
          <cell r="H37" t="str">
            <v>202</v>
          </cell>
          <cell r="I37">
            <v>321</v>
          </cell>
          <cell r="J37">
            <v>2</v>
          </cell>
          <cell r="K37" t="str">
            <v>NWC-02</v>
          </cell>
          <cell r="L37" t="str">
            <v>F2</v>
          </cell>
        </row>
        <row r="38">
          <cell r="A38" t="str">
            <v>NWC-03</v>
          </cell>
          <cell r="B38" t="str">
            <v>SERCOMTEL CELULAR</v>
          </cell>
          <cell r="C38" t="str">
            <v>NWC03</v>
          </cell>
          <cell r="D38" t="str">
            <v>16</v>
          </cell>
          <cell r="E38">
            <v>20</v>
          </cell>
          <cell r="F38" t="str">
            <v>17</v>
          </cell>
          <cell r="G38">
            <v>706</v>
          </cell>
          <cell r="H38" t="str">
            <v>204</v>
          </cell>
          <cell r="I38">
            <v>314</v>
          </cell>
          <cell r="J38">
            <v>2</v>
          </cell>
          <cell r="K38" t="str">
            <v>NWC-03</v>
          </cell>
          <cell r="L38" t="str">
            <v>F3</v>
          </cell>
        </row>
        <row r="39">
          <cell r="A39" t="str">
            <v>OBR-01</v>
          </cell>
          <cell r="B39" t="str">
            <v>SERCOMTEL CELULAR</v>
          </cell>
          <cell r="C39" t="str">
            <v>OBR01</v>
          </cell>
          <cell r="D39" t="str">
            <v>352</v>
          </cell>
          <cell r="E39">
            <v>701</v>
          </cell>
          <cell r="F39" t="str">
            <v>353</v>
          </cell>
          <cell r="G39">
            <v>680</v>
          </cell>
          <cell r="H39" t="str">
            <v>0</v>
          </cell>
          <cell r="I39">
            <v>330</v>
          </cell>
          <cell r="J39">
            <v>1</v>
          </cell>
          <cell r="K39" t="str">
            <v>OBR-01</v>
          </cell>
          <cell r="L39" t="str">
            <v>D1</v>
          </cell>
        </row>
        <row r="40">
          <cell r="A40" t="str">
            <v>OBR-02</v>
          </cell>
          <cell r="B40" t="str">
            <v>SERCOMTEL CELULAR</v>
          </cell>
          <cell r="C40" t="str">
            <v>OBR02</v>
          </cell>
          <cell r="D40" t="str">
            <v>354</v>
          </cell>
          <cell r="E40">
            <v>673</v>
          </cell>
          <cell r="F40" t="str">
            <v>355</v>
          </cell>
          <cell r="G40">
            <v>694</v>
          </cell>
          <cell r="H40" t="str">
            <v>2</v>
          </cell>
          <cell r="I40">
            <v>323</v>
          </cell>
          <cell r="J40">
            <v>1</v>
          </cell>
          <cell r="K40" t="str">
            <v>OBR-02</v>
          </cell>
          <cell r="L40" t="str">
            <v>D2</v>
          </cell>
        </row>
        <row r="41">
          <cell r="A41" t="str">
            <v>OBR-03</v>
          </cell>
          <cell r="B41" t="str">
            <v>SERCOMTEL CELULAR</v>
          </cell>
          <cell r="C41" t="str">
            <v>OBR03</v>
          </cell>
          <cell r="D41" t="str">
            <v>356</v>
          </cell>
          <cell r="E41">
            <v>1</v>
          </cell>
          <cell r="F41" t="str">
            <v>357</v>
          </cell>
          <cell r="G41">
            <v>22</v>
          </cell>
          <cell r="H41" t="str">
            <v>4</v>
          </cell>
          <cell r="I41">
            <v>316</v>
          </cell>
          <cell r="J41">
            <v>1</v>
          </cell>
          <cell r="K41" t="str">
            <v>OBR-03</v>
          </cell>
          <cell r="L41" t="str">
            <v>D3</v>
          </cell>
        </row>
        <row r="42">
          <cell r="A42" t="str">
            <v>OFU-01</v>
          </cell>
          <cell r="B42" t="str">
            <v>SERCOMTEL CELULAR</v>
          </cell>
          <cell r="C42" t="str">
            <v>OFU01</v>
          </cell>
          <cell r="D42" t="str">
            <v>300</v>
          </cell>
          <cell r="E42">
            <v>999</v>
          </cell>
          <cell r="F42" t="str">
            <v>301</v>
          </cell>
          <cell r="G42">
            <v>683</v>
          </cell>
          <cell r="H42" t="str">
            <v>6</v>
          </cell>
          <cell r="I42">
            <v>333</v>
          </cell>
          <cell r="J42">
            <v>1</v>
          </cell>
          <cell r="K42" t="str">
            <v>OFU-01</v>
          </cell>
          <cell r="L42" t="str">
            <v>A1</v>
          </cell>
        </row>
        <row r="43">
          <cell r="A43" t="str">
            <v>OFU-02</v>
          </cell>
          <cell r="B43" t="str">
            <v>SERCOMTEL CELULAR</v>
          </cell>
          <cell r="C43" t="str">
            <v>OFU02</v>
          </cell>
          <cell r="D43" t="str">
            <v>302</v>
          </cell>
          <cell r="E43">
            <v>697</v>
          </cell>
          <cell r="F43" t="str">
            <v>303</v>
          </cell>
          <cell r="G43">
            <v>676</v>
          </cell>
          <cell r="H43" t="str">
            <v>8</v>
          </cell>
          <cell r="I43">
            <v>326</v>
          </cell>
          <cell r="J43">
            <v>1</v>
          </cell>
          <cell r="K43" t="str">
            <v>OFU-02</v>
          </cell>
          <cell r="L43" t="str">
            <v>A2</v>
          </cell>
        </row>
        <row r="44">
          <cell r="A44" t="str">
            <v>OFU-03</v>
          </cell>
          <cell r="B44" t="str">
            <v>SERCOMTEL CELULAR</v>
          </cell>
          <cell r="C44" t="str">
            <v>OFU03</v>
          </cell>
          <cell r="D44" t="str">
            <v>304</v>
          </cell>
          <cell r="E44">
            <v>1006</v>
          </cell>
          <cell r="F44" t="str">
            <v>305</v>
          </cell>
          <cell r="G44">
            <v>711</v>
          </cell>
          <cell r="H44" t="str">
            <v>10</v>
          </cell>
          <cell r="I44">
            <v>319</v>
          </cell>
          <cell r="J44">
            <v>1</v>
          </cell>
          <cell r="K44" t="str">
            <v>OFU-03</v>
          </cell>
          <cell r="L44" t="str">
            <v>A3</v>
          </cell>
        </row>
        <row r="45">
          <cell r="A45" t="str">
            <v>PET-01</v>
          </cell>
          <cell r="B45" t="str">
            <v>SERCOMTEL CELULAR</v>
          </cell>
          <cell r="C45" t="str">
            <v>PET01</v>
          </cell>
          <cell r="D45" t="str">
            <v>112</v>
          </cell>
          <cell r="E45">
            <v>700</v>
          </cell>
          <cell r="F45" t="str">
            <v>113</v>
          </cell>
          <cell r="G45">
            <v>679</v>
          </cell>
          <cell r="H45" t="str">
            <v>104</v>
          </cell>
          <cell r="I45">
            <v>329</v>
          </cell>
          <cell r="J45">
            <v>1</v>
          </cell>
          <cell r="K45" t="str">
            <v>PET-01</v>
          </cell>
          <cell r="L45" t="str">
            <v>E1</v>
          </cell>
        </row>
        <row r="46">
          <cell r="A46" t="str">
            <v>PET-02</v>
          </cell>
          <cell r="B46" t="str">
            <v>SERCOMTEL CELULAR</v>
          </cell>
          <cell r="C46" t="str">
            <v>PET02</v>
          </cell>
          <cell r="D46" t="str">
            <v>114</v>
          </cell>
          <cell r="E46">
            <v>693</v>
          </cell>
          <cell r="F46" t="str">
            <v>115</v>
          </cell>
          <cell r="G46">
            <v>672</v>
          </cell>
          <cell r="H46" t="str">
            <v>106</v>
          </cell>
          <cell r="I46">
            <v>322</v>
          </cell>
          <cell r="J46">
            <v>1</v>
          </cell>
          <cell r="K46" t="str">
            <v>PET-02</v>
          </cell>
          <cell r="L46" t="str">
            <v>E2</v>
          </cell>
        </row>
        <row r="47">
          <cell r="A47" t="str">
            <v>PET-03</v>
          </cell>
          <cell r="B47" t="str">
            <v>SERCOMTEL CELULAR</v>
          </cell>
          <cell r="C47" t="str">
            <v>PET03</v>
          </cell>
          <cell r="D47" t="str">
            <v>116</v>
          </cell>
          <cell r="E47">
            <v>707</v>
          </cell>
          <cell r="F47" t="str">
            <v>117</v>
          </cell>
          <cell r="G47">
            <v>686</v>
          </cell>
          <cell r="H47" t="str">
            <v>108</v>
          </cell>
          <cell r="I47">
            <v>315</v>
          </cell>
          <cell r="J47">
            <v>1</v>
          </cell>
          <cell r="K47" t="str">
            <v>PET-03</v>
          </cell>
          <cell r="L47" t="str">
            <v>E3</v>
          </cell>
        </row>
        <row r="48">
          <cell r="A48" t="str">
            <v>PIO-01</v>
          </cell>
          <cell r="B48" t="str">
            <v>SERCOMTEL CELULAR</v>
          </cell>
          <cell r="C48" t="str">
            <v>PIO01</v>
          </cell>
          <cell r="D48" t="str">
            <v>18</v>
          </cell>
          <cell r="E48">
            <v>703</v>
          </cell>
          <cell r="F48" t="str">
            <v>19</v>
          </cell>
          <cell r="G48">
            <v>682</v>
          </cell>
          <cell r="H48" t="str">
            <v>216</v>
          </cell>
          <cell r="I48">
            <v>332</v>
          </cell>
          <cell r="J48">
            <v>2</v>
          </cell>
          <cell r="K48" t="str">
            <v>PIO-01</v>
          </cell>
          <cell r="L48" t="str">
            <v>B1</v>
          </cell>
        </row>
        <row r="49">
          <cell r="A49" t="str">
            <v>PIO-02</v>
          </cell>
          <cell r="B49" t="str">
            <v>SERCOMTEL CELULAR</v>
          </cell>
          <cell r="C49" t="str">
            <v>PIO02</v>
          </cell>
          <cell r="D49" t="str">
            <v>20</v>
          </cell>
          <cell r="E49">
            <v>696</v>
          </cell>
          <cell r="F49" t="str">
            <v>21</v>
          </cell>
          <cell r="G49">
            <v>675</v>
          </cell>
          <cell r="H49" t="str">
            <v>218</v>
          </cell>
          <cell r="I49">
            <v>325</v>
          </cell>
          <cell r="J49">
            <v>2</v>
          </cell>
          <cell r="K49" t="str">
            <v>PIO-02</v>
          </cell>
          <cell r="L49" t="str">
            <v>B2</v>
          </cell>
        </row>
        <row r="50">
          <cell r="A50" t="str">
            <v>PIO-03</v>
          </cell>
          <cell r="B50" t="str">
            <v>SERCOMTEL CELULAR</v>
          </cell>
          <cell r="C50" t="str">
            <v>PIO03</v>
          </cell>
          <cell r="D50" t="str">
            <v>22</v>
          </cell>
          <cell r="E50">
            <v>689</v>
          </cell>
          <cell r="F50" t="str">
            <v>23</v>
          </cell>
          <cell r="G50">
            <v>668</v>
          </cell>
          <cell r="H50" t="str">
            <v>220</v>
          </cell>
          <cell r="I50">
            <v>318</v>
          </cell>
          <cell r="J50">
            <v>2</v>
          </cell>
          <cell r="K50" t="str">
            <v>PIO-03</v>
          </cell>
          <cell r="L50" t="str">
            <v>B3</v>
          </cell>
        </row>
        <row r="51">
          <cell r="A51" t="str">
            <v>PQR-01</v>
          </cell>
          <cell r="B51" t="str">
            <v>SERCOMTEL CELULAR</v>
          </cell>
          <cell r="C51" t="str">
            <v>PQR01</v>
          </cell>
          <cell r="D51" t="str">
            <v>26</v>
          </cell>
          <cell r="E51">
            <v>1015</v>
          </cell>
          <cell r="F51" t="str">
            <v>27</v>
          </cell>
          <cell r="G51">
            <v>994</v>
          </cell>
          <cell r="H51" t="str">
            <v>64</v>
          </cell>
          <cell r="I51">
            <v>328</v>
          </cell>
          <cell r="J51">
            <v>1</v>
          </cell>
          <cell r="K51" t="str">
            <v>PQR-01</v>
          </cell>
          <cell r="L51" t="str">
            <v>F1</v>
          </cell>
        </row>
        <row r="52">
          <cell r="A52" t="str">
            <v>RCL-01</v>
          </cell>
          <cell r="B52" t="str">
            <v>SERCOMTEL CELULAR</v>
          </cell>
          <cell r="C52" t="str">
            <v>RCL01</v>
          </cell>
          <cell r="D52" t="str">
            <v>30</v>
          </cell>
          <cell r="E52">
            <v>701</v>
          </cell>
          <cell r="F52" t="str">
            <v>31</v>
          </cell>
          <cell r="G52">
            <v>680</v>
          </cell>
          <cell r="H52" t="str">
            <v>152</v>
          </cell>
          <cell r="I52">
            <v>330</v>
          </cell>
          <cell r="J52">
            <v>0</v>
          </cell>
          <cell r="K52" t="str">
            <v>RCL-01</v>
          </cell>
          <cell r="L52" t="str">
            <v>D1</v>
          </cell>
        </row>
        <row r="53">
          <cell r="A53" t="str">
            <v>SAN-01</v>
          </cell>
          <cell r="B53" t="str">
            <v>SERCOMTEL CELULAR</v>
          </cell>
          <cell r="C53" t="str">
            <v>SAN01</v>
          </cell>
          <cell r="D53" t="str">
            <v>150</v>
          </cell>
          <cell r="E53">
            <v>1014</v>
          </cell>
          <cell r="F53" t="str">
            <v>151</v>
          </cell>
          <cell r="G53">
            <v>993</v>
          </cell>
          <cell r="H53" t="str">
            <v>328</v>
          </cell>
          <cell r="I53">
            <v>327</v>
          </cell>
          <cell r="J53">
            <v>3</v>
          </cell>
          <cell r="K53" t="str">
            <v>SAN-01</v>
          </cell>
          <cell r="L53" t="str">
            <v>G1</v>
          </cell>
        </row>
        <row r="54">
          <cell r="A54" t="str">
            <v>SAN-02</v>
          </cell>
          <cell r="B54" t="str">
            <v>SERCOMTEL CELULAR</v>
          </cell>
          <cell r="C54" t="str">
            <v>SAN02</v>
          </cell>
          <cell r="D54" t="str">
            <v>152</v>
          </cell>
          <cell r="E54">
            <v>5</v>
          </cell>
          <cell r="F54" t="str">
            <v>153</v>
          </cell>
          <cell r="G54">
            <v>26</v>
          </cell>
          <cell r="H54" t="str">
            <v>330</v>
          </cell>
          <cell r="I54">
            <v>320</v>
          </cell>
          <cell r="J54">
            <v>3</v>
          </cell>
          <cell r="K54" t="str">
            <v>SAN-02</v>
          </cell>
          <cell r="L54" t="str">
            <v>G2</v>
          </cell>
        </row>
        <row r="55">
          <cell r="A55" t="str">
            <v>SAN-03</v>
          </cell>
          <cell r="B55" t="str">
            <v>SERCOMTEL CELULAR</v>
          </cell>
          <cell r="C55" t="str">
            <v>SAN03</v>
          </cell>
          <cell r="D55" t="str">
            <v>154</v>
          </cell>
          <cell r="E55">
            <v>19</v>
          </cell>
          <cell r="F55" t="str">
            <v>155</v>
          </cell>
          <cell r="G55">
            <v>684</v>
          </cell>
          <cell r="H55" t="str">
            <v>332</v>
          </cell>
          <cell r="I55">
            <v>313</v>
          </cell>
          <cell r="J55">
            <v>0</v>
          </cell>
          <cell r="K55" t="str">
            <v>SAN-03</v>
          </cell>
          <cell r="L55" t="str">
            <v>G3</v>
          </cell>
        </row>
        <row r="56">
          <cell r="A56" t="str">
            <v>SFR-01</v>
          </cell>
          <cell r="B56" t="str">
            <v>SERCOMTEL CELULAR</v>
          </cell>
          <cell r="C56" t="str">
            <v>SFR01</v>
          </cell>
          <cell r="D56" t="str">
            <v>192</v>
          </cell>
          <cell r="E56">
            <v>17</v>
          </cell>
          <cell r="F56" t="str">
            <v>193</v>
          </cell>
          <cell r="G56">
            <v>703</v>
          </cell>
          <cell r="H56" t="str">
            <v>56</v>
          </cell>
          <cell r="I56">
            <v>332</v>
          </cell>
          <cell r="J56">
            <v>3</v>
          </cell>
          <cell r="K56" t="str">
            <v>SFR-01</v>
          </cell>
          <cell r="L56" t="str">
            <v>B1</v>
          </cell>
        </row>
        <row r="57">
          <cell r="A57" t="str">
            <v>SFR-02</v>
          </cell>
          <cell r="B57" t="str">
            <v>SERCOMTEL CELULAR</v>
          </cell>
          <cell r="C57" t="str">
            <v>SFR02</v>
          </cell>
          <cell r="D57" t="str">
            <v>194</v>
          </cell>
          <cell r="E57">
            <v>675</v>
          </cell>
          <cell r="F57" t="str">
            <v>195</v>
          </cell>
          <cell r="G57">
            <v>696</v>
          </cell>
          <cell r="H57" t="str">
            <v>58</v>
          </cell>
          <cell r="I57">
            <v>325</v>
          </cell>
          <cell r="J57">
            <v>1</v>
          </cell>
          <cell r="K57" t="str">
            <v>SFR-02</v>
          </cell>
          <cell r="L57" t="str">
            <v>B2</v>
          </cell>
        </row>
        <row r="58">
          <cell r="A58" t="str">
            <v>SFR-03</v>
          </cell>
          <cell r="B58" t="str">
            <v>SERCOMTEL CELULAR</v>
          </cell>
          <cell r="C58" t="str">
            <v>SFR03</v>
          </cell>
          <cell r="D58" t="str">
            <v>196</v>
          </cell>
          <cell r="E58">
            <v>668</v>
          </cell>
          <cell r="F58" t="str">
            <v>197</v>
          </cell>
          <cell r="G58">
            <v>689</v>
          </cell>
          <cell r="H58" t="str">
            <v>60</v>
          </cell>
          <cell r="I58">
            <v>318</v>
          </cell>
          <cell r="J58">
            <v>3</v>
          </cell>
          <cell r="K58" t="str">
            <v>SFR-03</v>
          </cell>
          <cell r="L58" t="str">
            <v>B3</v>
          </cell>
        </row>
        <row r="59">
          <cell r="A59" t="str">
            <v>SJO-01</v>
          </cell>
          <cell r="B59" t="str">
            <v>SERCOMTEL CELULAR</v>
          </cell>
          <cell r="C59" t="str">
            <v>SJO01</v>
          </cell>
          <cell r="D59" t="str">
            <v>120</v>
          </cell>
          <cell r="E59">
            <v>702</v>
          </cell>
          <cell r="F59" t="str">
            <v>121</v>
          </cell>
          <cell r="G59">
            <v>681</v>
          </cell>
          <cell r="H59" t="str">
            <v>120</v>
          </cell>
          <cell r="I59">
            <v>331</v>
          </cell>
          <cell r="J59">
            <v>1</v>
          </cell>
          <cell r="K59" t="str">
            <v>SJO-01</v>
          </cell>
          <cell r="L59" t="str">
            <v>C1</v>
          </cell>
        </row>
        <row r="60">
          <cell r="A60" t="str">
            <v>SJO-02</v>
          </cell>
          <cell r="B60" t="str">
            <v>SERCOMTEL CELULAR</v>
          </cell>
          <cell r="C60" t="str">
            <v>SJO02</v>
          </cell>
          <cell r="D60" t="str">
            <v>122</v>
          </cell>
          <cell r="E60">
            <v>674</v>
          </cell>
          <cell r="F60" t="str">
            <v>123</v>
          </cell>
          <cell r="G60">
            <v>695</v>
          </cell>
          <cell r="H60" t="str">
            <v>122</v>
          </cell>
          <cell r="I60">
            <v>324</v>
          </cell>
          <cell r="J60">
            <v>1</v>
          </cell>
          <cell r="K60" t="str">
            <v>SJO-02</v>
          </cell>
          <cell r="L60" t="str">
            <v>C2</v>
          </cell>
        </row>
        <row r="61">
          <cell r="A61" t="str">
            <v>SJO-03</v>
          </cell>
          <cell r="B61" t="str">
            <v>SERCOMTEL CELULAR</v>
          </cell>
          <cell r="C61" t="str">
            <v>SJO03</v>
          </cell>
          <cell r="D61" t="str">
            <v>124</v>
          </cell>
          <cell r="E61">
            <v>1004</v>
          </cell>
          <cell r="F61" t="str">
            <v>125</v>
          </cell>
          <cell r="G61">
            <v>688</v>
          </cell>
          <cell r="H61" t="str">
            <v>124</v>
          </cell>
          <cell r="I61">
            <v>317</v>
          </cell>
          <cell r="J61">
            <v>1</v>
          </cell>
          <cell r="K61" t="str">
            <v>SJO-03</v>
          </cell>
          <cell r="L61" t="str">
            <v>C3</v>
          </cell>
        </row>
        <row r="62">
          <cell r="A62" t="str">
            <v>SLZ-01</v>
          </cell>
          <cell r="B62" t="str">
            <v>SERCOMTEL CELULAR</v>
          </cell>
          <cell r="C62" t="str">
            <v>SLZ01</v>
          </cell>
          <cell r="D62" t="str">
            <v>28</v>
          </cell>
          <cell r="E62">
            <v>1020</v>
          </cell>
          <cell r="F62" t="str">
            <v>29</v>
          </cell>
          <cell r="G62">
            <v>999</v>
          </cell>
          <cell r="H62" t="str">
            <v>48</v>
          </cell>
          <cell r="I62">
            <v>333</v>
          </cell>
          <cell r="J62">
            <v>1</v>
          </cell>
          <cell r="K62" t="str">
            <v>SLZ-01</v>
          </cell>
          <cell r="L62" t="str">
            <v>A1</v>
          </cell>
        </row>
        <row r="63">
          <cell r="A63" t="str">
            <v>SMO-01</v>
          </cell>
          <cell r="B63" t="str">
            <v>SERCOMTEL CELULAR</v>
          </cell>
          <cell r="C63" t="str">
            <v>SMO01</v>
          </cell>
          <cell r="D63" t="str">
            <v>184</v>
          </cell>
          <cell r="E63">
            <v>683</v>
          </cell>
          <cell r="F63" t="str">
            <v>185</v>
          </cell>
          <cell r="G63">
            <v>704</v>
          </cell>
          <cell r="H63" t="str">
            <v>88</v>
          </cell>
          <cell r="I63">
            <v>333</v>
          </cell>
          <cell r="J63">
            <v>3</v>
          </cell>
          <cell r="K63" t="str">
            <v>SMO-01</v>
          </cell>
          <cell r="L63" t="str">
            <v>A1</v>
          </cell>
        </row>
        <row r="64">
          <cell r="A64" t="str">
            <v>SMO-02</v>
          </cell>
          <cell r="B64" t="str">
            <v>SERCOMTEL CELULAR</v>
          </cell>
          <cell r="C64" t="str">
            <v>SMO02</v>
          </cell>
          <cell r="D64" t="str">
            <v>186</v>
          </cell>
          <cell r="E64">
            <v>669</v>
          </cell>
          <cell r="F64" t="str">
            <v>187</v>
          </cell>
          <cell r="G64">
            <v>690</v>
          </cell>
          <cell r="H64" t="str">
            <v>90</v>
          </cell>
          <cell r="I64">
            <v>319</v>
          </cell>
          <cell r="J64">
            <v>3</v>
          </cell>
          <cell r="K64" t="str">
            <v>SMO-02</v>
          </cell>
          <cell r="L64" t="str">
            <v>A3</v>
          </cell>
        </row>
        <row r="65">
          <cell r="A65" t="str">
            <v>SMO-03</v>
          </cell>
          <cell r="B65" t="str">
            <v>SERCOMTEL CELULAR</v>
          </cell>
          <cell r="C65" t="str">
            <v>SMO03</v>
          </cell>
          <cell r="D65" t="str">
            <v>188</v>
          </cell>
          <cell r="E65">
            <v>676</v>
          </cell>
          <cell r="F65" t="str">
            <v>189</v>
          </cell>
          <cell r="G65">
            <v>697</v>
          </cell>
          <cell r="H65" t="str">
            <v>92</v>
          </cell>
          <cell r="I65">
            <v>326</v>
          </cell>
          <cell r="J65">
            <v>3</v>
          </cell>
          <cell r="K65" t="str">
            <v>SMO-03</v>
          </cell>
          <cell r="L65" t="str">
            <v>A2</v>
          </cell>
        </row>
        <row r="66">
          <cell r="A66" t="str">
            <v>SNV-01</v>
          </cell>
          <cell r="B66" t="str">
            <v>SERCOMTEL CELULAR</v>
          </cell>
          <cell r="C66" t="str">
            <v>SNV01</v>
          </cell>
          <cell r="D66" t="str">
            <v>288</v>
          </cell>
          <cell r="E66">
            <v>698</v>
          </cell>
          <cell r="F66" t="str">
            <v>289</v>
          </cell>
          <cell r="G66">
            <v>677</v>
          </cell>
          <cell r="H66" t="str">
            <v>136</v>
          </cell>
          <cell r="I66">
            <v>327</v>
          </cell>
          <cell r="J66">
            <v>1</v>
          </cell>
          <cell r="K66" t="str">
            <v>SNV-01</v>
          </cell>
          <cell r="L66" t="str">
            <v>G1</v>
          </cell>
        </row>
        <row r="67">
          <cell r="A67" t="str">
            <v>SNV-02</v>
          </cell>
          <cell r="B67" t="str">
            <v>SERCOMTEL CELULAR</v>
          </cell>
          <cell r="C67" t="str">
            <v>SNV02</v>
          </cell>
          <cell r="D67" t="str">
            <v>290</v>
          </cell>
          <cell r="E67">
            <v>691</v>
          </cell>
          <cell r="F67" t="str">
            <v>291</v>
          </cell>
          <cell r="G67">
            <v>670</v>
          </cell>
          <cell r="H67" t="str">
            <v>138</v>
          </cell>
          <cell r="I67">
            <v>320</v>
          </cell>
          <cell r="J67">
            <v>1</v>
          </cell>
          <cell r="K67" t="str">
            <v>SNV-02</v>
          </cell>
          <cell r="L67" t="str">
            <v>G2</v>
          </cell>
        </row>
        <row r="68">
          <cell r="A68" t="str">
            <v>SNV-03</v>
          </cell>
          <cell r="B68" t="str">
            <v>SERCOMTEL CELULAR</v>
          </cell>
          <cell r="C68" t="str">
            <v>SNV03</v>
          </cell>
          <cell r="D68" t="str">
            <v>292</v>
          </cell>
          <cell r="E68">
            <v>705</v>
          </cell>
          <cell r="F68" t="str">
            <v>293</v>
          </cell>
          <cell r="G68">
            <v>684</v>
          </cell>
          <cell r="H68" t="str">
            <v>140</v>
          </cell>
          <cell r="I68">
            <v>313</v>
          </cell>
          <cell r="J68">
            <v>1</v>
          </cell>
          <cell r="K68" t="str">
            <v>SNV-03</v>
          </cell>
          <cell r="L68" t="str">
            <v>G3</v>
          </cell>
        </row>
        <row r="69">
          <cell r="A69" t="str">
            <v>TRP-01</v>
          </cell>
          <cell r="B69" t="str">
            <v>SERCOMTEL CELULAR</v>
          </cell>
          <cell r="C69" t="str">
            <v>TRP01</v>
          </cell>
          <cell r="D69" t="str">
            <v>384</v>
          </cell>
          <cell r="E69">
            <v>37</v>
          </cell>
          <cell r="F69" t="str">
            <v>385</v>
          </cell>
          <cell r="G69">
            <v>58</v>
          </cell>
          <cell r="H69" t="str">
            <v>184</v>
          </cell>
          <cell r="I69">
            <v>331</v>
          </cell>
          <cell r="J69">
            <v>2</v>
          </cell>
          <cell r="K69" t="str">
            <v>TRP-01</v>
          </cell>
          <cell r="L69" t="str">
            <v>C1</v>
          </cell>
        </row>
        <row r="70">
          <cell r="A70" t="str">
            <v>TRP-02</v>
          </cell>
          <cell r="B70" t="str">
            <v>SERCOMTEL CELULAR</v>
          </cell>
          <cell r="C70" t="str">
            <v>TRP02</v>
          </cell>
          <cell r="D70" t="str">
            <v>388</v>
          </cell>
          <cell r="E70">
            <v>51</v>
          </cell>
          <cell r="F70" t="str">
            <v>389</v>
          </cell>
          <cell r="G70">
            <v>30</v>
          </cell>
          <cell r="H70" t="str">
            <v>188</v>
          </cell>
          <cell r="I70">
            <v>324</v>
          </cell>
          <cell r="J70">
            <v>2</v>
          </cell>
          <cell r="K70" t="str">
            <v>TRP-02</v>
          </cell>
          <cell r="L70" t="str">
            <v>C2</v>
          </cell>
        </row>
        <row r="71">
          <cell r="A71" t="str">
            <v>TRP-03</v>
          </cell>
          <cell r="B71" t="str">
            <v>SERCOMTEL CELULAR</v>
          </cell>
          <cell r="C71" t="str">
            <v>TRP03</v>
          </cell>
          <cell r="D71" t="str">
            <v>386</v>
          </cell>
          <cell r="E71">
            <v>44</v>
          </cell>
          <cell r="F71" t="str">
            <v>387</v>
          </cell>
          <cell r="G71">
            <v>65</v>
          </cell>
          <cell r="H71" t="str">
            <v>186</v>
          </cell>
          <cell r="I71">
            <v>317</v>
          </cell>
          <cell r="J71">
            <v>2</v>
          </cell>
          <cell r="K71" t="str">
            <v>TRP-03</v>
          </cell>
          <cell r="L71" t="str">
            <v>C3</v>
          </cell>
        </row>
        <row r="72">
          <cell r="A72" t="str">
            <v>TVT-01</v>
          </cell>
          <cell r="B72" t="str">
            <v>SERCOMTEL CELULAR</v>
          </cell>
          <cell r="C72" t="str">
            <v>TVT01</v>
          </cell>
          <cell r="D72" t="str">
            <v>512</v>
          </cell>
          <cell r="E72">
            <v>13</v>
          </cell>
          <cell r="F72" t="str">
            <v>513</v>
          </cell>
          <cell r="G72">
            <v>34</v>
          </cell>
          <cell r="H72" t="str">
            <v>304</v>
          </cell>
          <cell r="I72">
            <v>328</v>
          </cell>
          <cell r="J72">
            <v>0</v>
          </cell>
          <cell r="K72" t="str">
            <v>TVT-01</v>
          </cell>
          <cell r="L72" t="str">
            <v>F1</v>
          </cell>
        </row>
        <row r="73">
          <cell r="A73" t="str">
            <v>TVT-02</v>
          </cell>
          <cell r="B73" t="str">
            <v>SERCOMTEL CELULAR</v>
          </cell>
          <cell r="C73" t="str">
            <v>TVT02</v>
          </cell>
          <cell r="D73" t="str">
            <v>514</v>
          </cell>
          <cell r="E73">
            <v>27</v>
          </cell>
          <cell r="F73" t="str">
            <v>515</v>
          </cell>
          <cell r="G73">
            <v>48</v>
          </cell>
          <cell r="H73" t="str">
            <v>306</v>
          </cell>
          <cell r="I73">
            <v>321</v>
          </cell>
          <cell r="J73">
            <v>0</v>
          </cell>
          <cell r="K73" t="str">
            <v>TVT-02</v>
          </cell>
          <cell r="L73" t="str">
            <v>F2</v>
          </cell>
        </row>
        <row r="74">
          <cell r="A74" t="str">
            <v>TVT-03</v>
          </cell>
          <cell r="B74" t="str">
            <v>SERCOMTEL CELULAR</v>
          </cell>
          <cell r="C74" t="str">
            <v>TVT03</v>
          </cell>
          <cell r="D74" t="str">
            <v>516</v>
          </cell>
          <cell r="E74">
            <v>715</v>
          </cell>
          <cell r="F74" t="str">
            <v>517</v>
          </cell>
          <cell r="G74">
            <v>694</v>
          </cell>
          <cell r="H74" t="str">
            <v>308</v>
          </cell>
          <cell r="I74">
            <v>323</v>
          </cell>
          <cell r="J74">
            <v>0</v>
          </cell>
          <cell r="K74" t="str">
            <v>TVT-03</v>
          </cell>
          <cell r="L74" t="str">
            <v>D2</v>
          </cell>
        </row>
        <row r="75">
          <cell r="A75" t="str">
            <v>VIZ-01</v>
          </cell>
          <cell r="B75" t="str">
            <v>SERCOMTEL CELULAR</v>
          </cell>
          <cell r="C75" t="str">
            <v>VIZ01</v>
          </cell>
          <cell r="D75" t="str">
            <v>50</v>
          </cell>
          <cell r="E75">
            <v>1017</v>
          </cell>
          <cell r="F75" t="str">
            <v>51</v>
          </cell>
          <cell r="G75">
            <v>15</v>
          </cell>
          <cell r="H75" t="str">
            <v>272</v>
          </cell>
          <cell r="I75">
            <v>330</v>
          </cell>
          <cell r="J75">
            <v>3</v>
          </cell>
          <cell r="K75" t="str">
            <v>VIZ-01</v>
          </cell>
          <cell r="L75" t="str">
            <v>D1</v>
          </cell>
        </row>
        <row r="76">
          <cell r="A76" t="str">
            <v>VIZ-02</v>
          </cell>
          <cell r="B76" t="str">
            <v>SERCOMTEL CELULAR</v>
          </cell>
          <cell r="C76" t="str">
            <v>VIZ02</v>
          </cell>
          <cell r="D76" t="str">
            <v>52</v>
          </cell>
          <cell r="E76">
            <v>1010</v>
          </cell>
          <cell r="F76" t="str">
            <v>53</v>
          </cell>
          <cell r="G76">
            <v>673</v>
          </cell>
          <cell r="H76" t="str">
            <v>274</v>
          </cell>
          <cell r="I76">
            <v>323</v>
          </cell>
          <cell r="J76">
            <v>0</v>
          </cell>
          <cell r="K76" t="str">
            <v>VIZ-02</v>
          </cell>
          <cell r="L76" t="str">
            <v>D2</v>
          </cell>
        </row>
        <row r="77">
          <cell r="A77" t="str">
            <v>VIZ-03</v>
          </cell>
          <cell r="B77" t="str">
            <v>SERCOMTEL CELULAR</v>
          </cell>
          <cell r="C77" t="str">
            <v>VIZ03</v>
          </cell>
          <cell r="D77" t="str">
            <v>54</v>
          </cell>
          <cell r="E77">
            <v>1003</v>
          </cell>
          <cell r="F77" t="str">
            <v>55</v>
          </cell>
          <cell r="G77">
            <v>687</v>
          </cell>
          <cell r="H77" t="str">
            <v>276</v>
          </cell>
          <cell r="I77">
            <v>316</v>
          </cell>
          <cell r="J77">
            <v>3</v>
          </cell>
          <cell r="K77" t="str">
            <v>VIZ-03</v>
          </cell>
          <cell r="L77" t="str">
            <v>D3</v>
          </cell>
        </row>
        <row r="78">
          <cell r="A78" t="str">
            <v>WAR-02</v>
          </cell>
          <cell r="B78" t="str">
            <v>SERCOMTEL CELULAR</v>
          </cell>
          <cell r="C78" t="str">
            <v>WAR02</v>
          </cell>
          <cell r="D78" t="str">
            <v>232</v>
          </cell>
          <cell r="E78">
            <v>8</v>
          </cell>
          <cell r="F78" t="str">
            <v>233</v>
          </cell>
          <cell r="G78">
            <v>29</v>
          </cell>
          <cell r="H78" t="str">
            <v>232</v>
          </cell>
          <cell r="I78">
            <v>323</v>
          </cell>
          <cell r="J78">
            <v>3</v>
          </cell>
          <cell r="K78" t="str">
            <v>WAR-02</v>
          </cell>
          <cell r="L78" t="str">
            <v>D2</v>
          </cell>
        </row>
        <row r="79">
          <cell r="A79" t="str">
            <v>NAT-01</v>
          </cell>
          <cell r="B79" t="str">
            <v>SERCOMTEL CELULAR</v>
          </cell>
          <cell r="C79" t="str">
            <v>NAT01</v>
          </cell>
          <cell r="D79" t="str">
            <v>74</v>
          </cell>
          <cell r="E79">
            <v>33</v>
          </cell>
          <cell r="F79" t="str">
            <v/>
          </cell>
          <cell r="G79" t="str">
            <v/>
          </cell>
          <cell r="H79" t="str">
            <v>160</v>
          </cell>
          <cell r="I79">
            <v>327</v>
          </cell>
          <cell r="J79">
            <v>2</v>
          </cell>
          <cell r="K79" t="str">
            <v>NAT-01</v>
          </cell>
          <cell r="L79" t="str">
            <v>G1</v>
          </cell>
        </row>
        <row r="80">
          <cell r="A80" t="str">
            <v>APS1-01</v>
          </cell>
          <cell r="B80" t="str">
            <v>TIM TELEPAR</v>
          </cell>
          <cell r="C80" t="str">
            <v>APS101</v>
          </cell>
          <cell r="D80" t="str">
            <v>VER TIM</v>
          </cell>
          <cell r="E80" t="str">
            <v>VER TIM</v>
          </cell>
          <cell r="F80" t="str">
            <v>VER TIM</v>
          </cell>
          <cell r="G80" t="str">
            <v>VER TIM</v>
          </cell>
          <cell r="H80" t="str">
            <v>VER TIM</v>
          </cell>
          <cell r="I80" t="str">
            <v>VER TIM</v>
          </cell>
          <cell r="J80" t="str">
            <v>VER TIM</v>
          </cell>
          <cell r="K80" t="str">
            <v>APS1-01</v>
          </cell>
          <cell r="L80" t="str">
            <v>ver tim</v>
          </cell>
        </row>
        <row r="81">
          <cell r="A81" t="str">
            <v>APS1-02</v>
          </cell>
          <cell r="B81" t="str">
            <v>TIM TELEPAR</v>
          </cell>
          <cell r="C81" t="str">
            <v>APS102</v>
          </cell>
          <cell r="D81" t="str">
            <v>VER TIM</v>
          </cell>
          <cell r="E81" t="str">
            <v>VER TIM</v>
          </cell>
          <cell r="F81" t="str">
            <v>VER TIM</v>
          </cell>
          <cell r="G81" t="str">
            <v>VER TIM</v>
          </cell>
          <cell r="H81" t="str">
            <v>VER TIM</v>
          </cell>
          <cell r="I81" t="str">
            <v>VER TIM</v>
          </cell>
          <cell r="J81" t="str">
            <v>VER TIM</v>
          </cell>
          <cell r="K81" t="str">
            <v>APS1-02</v>
          </cell>
          <cell r="L81" t="str">
            <v>ver tim</v>
          </cell>
        </row>
        <row r="82">
          <cell r="A82" t="str">
            <v>APS1-03</v>
          </cell>
          <cell r="B82" t="str">
            <v>TIM TELEPAR</v>
          </cell>
          <cell r="C82" t="str">
            <v>APS103</v>
          </cell>
          <cell r="D82" t="str">
            <v>VER TIM</v>
          </cell>
          <cell r="E82" t="str">
            <v>VER TIM</v>
          </cell>
          <cell r="F82" t="str">
            <v>VER TIM</v>
          </cell>
          <cell r="G82" t="str">
            <v>VER TIM</v>
          </cell>
          <cell r="H82" t="str">
            <v>VER TIM</v>
          </cell>
          <cell r="I82" t="str">
            <v>VER TIM</v>
          </cell>
          <cell r="J82" t="str">
            <v>VER TIM</v>
          </cell>
          <cell r="K82" t="str">
            <v>APS1-03</v>
          </cell>
          <cell r="L82" t="str">
            <v>ver tim</v>
          </cell>
        </row>
        <row r="83">
          <cell r="A83" t="str">
            <v>APS2-01</v>
          </cell>
          <cell r="B83" t="str">
            <v>TIM TELEPAR</v>
          </cell>
          <cell r="C83" t="str">
            <v>APS201</v>
          </cell>
          <cell r="D83" t="str">
            <v>VER TIM</v>
          </cell>
          <cell r="E83" t="str">
            <v>VER TIM</v>
          </cell>
          <cell r="F83" t="str">
            <v>VER TIM</v>
          </cell>
          <cell r="G83" t="str">
            <v>VER TIM</v>
          </cell>
          <cell r="H83" t="str">
            <v>VER TIM</v>
          </cell>
          <cell r="I83" t="str">
            <v>VER TIM</v>
          </cell>
          <cell r="J83" t="str">
            <v>VER TIM</v>
          </cell>
          <cell r="K83" t="str">
            <v>APS2-01</v>
          </cell>
          <cell r="L83" t="str">
            <v>ver tim</v>
          </cell>
        </row>
        <row r="84">
          <cell r="A84" t="str">
            <v>APS2-02</v>
          </cell>
          <cell r="B84" t="str">
            <v>TIM TELEPAR</v>
          </cell>
          <cell r="C84" t="str">
            <v>APS202</v>
          </cell>
          <cell r="D84" t="str">
            <v>VER TIM</v>
          </cell>
          <cell r="E84" t="str">
            <v>VER TIM</v>
          </cell>
          <cell r="F84" t="str">
            <v>VER TIM</v>
          </cell>
          <cell r="G84" t="str">
            <v>VER TIM</v>
          </cell>
          <cell r="H84" t="str">
            <v>VER TIM</v>
          </cell>
          <cell r="I84" t="str">
            <v>VER TIM</v>
          </cell>
          <cell r="J84" t="str">
            <v>VER TIM</v>
          </cell>
          <cell r="K84" t="str">
            <v>APS2-02</v>
          </cell>
          <cell r="L84" t="str">
            <v>ver tim</v>
          </cell>
        </row>
        <row r="85">
          <cell r="A85" t="str">
            <v>APS2-03</v>
          </cell>
          <cell r="B85" t="str">
            <v>TIM TELEPAR</v>
          </cell>
          <cell r="C85" t="str">
            <v>APS203</v>
          </cell>
          <cell r="D85" t="str">
            <v>VER TIM</v>
          </cell>
          <cell r="E85" t="str">
            <v>VER TIM</v>
          </cell>
          <cell r="F85" t="str">
            <v>VER TIM</v>
          </cell>
          <cell r="G85" t="str">
            <v>VER TIM</v>
          </cell>
          <cell r="H85" t="str">
            <v>VER TIM</v>
          </cell>
          <cell r="I85" t="str">
            <v>VER TIM</v>
          </cell>
          <cell r="J85" t="str">
            <v>VER TIM</v>
          </cell>
          <cell r="K85" t="str">
            <v>APS2-03</v>
          </cell>
          <cell r="L85" t="str">
            <v>ver tim</v>
          </cell>
        </row>
        <row r="86">
          <cell r="A86" t="str">
            <v>APU1-01</v>
          </cell>
          <cell r="B86" t="str">
            <v>TIM TELEPAR</v>
          </cell>
          <cell r="C86" t="str">
            <v>APU101</v>
          </cell>
          <cell r="D86" t="str">
            <v>VER TIM</v>
          </cell>
          <cell r="E86" t="str">
            <v>VER TIM</v>
          </cell>
          <cell r="F86" t="str">
            <v>VER TIM</v>
          </cell>
          <cell r="G86" t="str">
            <v>VER TIM</v>
          </cell>
          <cell r="H86" t="str">
            <v>VER TIM</v>
          </cell>
          <cell r="I86" t="str">
            <v>VER TIM</v>
          </cell>
          <cell r="J86" t="str">
            <v>VER TIM</v>
          </cell>
          <cell r="K86" t="str">
            <v>APU1-01</v>
          </cell>
          <cell r="L86" t="str">
            <v>ver tim</v>
          </cell>
        </row>
        <row r="87">
          <cell r="A87" t="str">
            <v>APU1-02</v>
          </cell>
          <cell r="B87" t="str">
            <v>TIM TELEPAR</v>
          </cell>
          <cell r="C87" t="str">
            <v>APU102</v>
          </cell>
          <cell r="D87" t="str">
            <v>VER TIM</v>
          </cell>
          <cell r="E87" t="str">
            <v>VER TIM</v>
          </cell>
          <cell r="F87" t="str">
            <v>VER TIM</v>
          </cell>
          <cell r="G87" t="str">
            <v>VER TIM</v>
          </cell>
          <cell r="H87" t="str">
            <v>VER TIM</v>
          </cell>
          <cell r="I87" t="str">
            <v>VER TIM</v>
          </cell>
          <cell r="J87" t="str">
            <v>VER TIM</v>
          </cell>
          <cell r="K87" t="str">
            <v>APU1-02</v>
          </cell>
          <cell r="L87" t="str">
            <v>ver tim</v>
          </cell>
        </row>
        <row r="88">
          <cell r="A88" t="str">
            <v>APU1-03</v>
          </cell>
          <cell r="B88" t="str">
            <v>TIM TELEPAR</v>
          </cell>
          <cell r="C88" t="str">
            <v>APU103</v>
          </cell>
          <cell r="D88" t="str">
            <v>VER TIM</v>
          </cell>
          <cell r="E88" t="str">
            <v>VER TIM</v>
          </cell>
          <cell r="F88" t="str">
            <v>VER TIM</v>
          </cell>
          <cell r="G88" t="str">
            <v>VER TIM</v>
          </cell>
          <cell r="H88" t="str">
            <v>VER TIM</v>
          </cell>
          <cell r="I88" t="str">
            <v>VER TIM</v>
          </cell>
          <cell r="J88" t="str">
            <v>VER TIM</v>
          </cell>
          <cell r="K88" t="str">
            <v>APU1-03</v>
          </cell>
          <cell r="L88" t="str">
            <v>ver tim</v>
          </cell>
        </row>
        <row r="89">
          <cell r="A89" t="str">
            <v>APU2-02</v>
          </cell>
          <cell r="B89" t="str">
            <v>TIM TELEPAR</v>
          </cell>
          <cell r="C89" t="str">
            <v>APU202</v>
          </cell>
          <cell r="D89" t="str">
            <v>VER TIM</v>
          </cell>
          <cell r="E89" t="str">
            <v>VER TIM</v>
          </cell>
          <cell r="F89" t="str">
            <v>VER TIM</v>
          </cell>
          <cell r="G89" t="str">
            <v>VER TIM</v>
          </cell>
          <cell r="H89" t="str">
            <v>VER TIM</v>
          </cell>
          <cell r="I89" t="str">
            <v>VER TIM</v>
          </cell>
          <cell r="J89" t="str">
            <v>VER TIM</v>
          </cell>
          <cell r="K89" t="str">
            <v>APU2-02</v>
          </cell>
          <cell r="L89" t="str">
            <v>ver tim</v>
          </cell>
        </row>
        <row r="90">
          <cell r="A90" t="str">
            <v>APU2-01</v>
          </cell>
          <cell r="B90" t="str">
            <v>TIM TELEPAR</v>
          </cell>
          <cell r="C90" t="str">
            <v>APU201</v>
          </cell>
          <cell r="D90" t="str">
            <v>VER TIM</v>
          </cell>
          <cell r="E90" t="str">
            <v>VER TIM</v>
          </cell>
          <cell r="F90" t="str">
            <v>VER TIM</v>
          </cell>
          <cell r="G90" t="str">
            <v>VER TIM</v>
          </cell>
          <cell r="H90" t="str">
            <v>VER TIM</v>
          </cell>
          <cell r="I90" t="str">
            <v>VER TIM</v>
          </cell>
          <cell r="J90" t="str">
            <v>VER TIM</v>
          </cell>
          <cell r="K90" t="str">
            <v>APU2-01</v>
          </cell>
          <cell r="L90" t="str">
            <v>ver tim</v>
          </cell>
        </row>
        <row r="91">
          <cell r="A91" t="str">
            <v>APU2-03</v>
          </cell>
          <cell r="B91" t="str">
            <v>TIM TELEPAR</v>
          </cell>
          <cell r="C91" t="str">
            <v>APU203</v>
          </cell>
          <cell r="D91" t="str">
            <v>VER TIM</v>
          </cell>
          <cell r="E91" t="str">
            <v>VER TIM</v>
          </cell>
          <cell r="F91" t="str">
            <v>VER TIM</v>
          </cell>
          <cell r="G91" t="str">
            <v>VER TIM</v>
          </cell>
          <cell r="H91" t="str">
            <v>VER TIM</v>
          </cell>
          <cell r="I91" t="str">
            <v>VER TIM</v>
          </cell>
          <cell r="J91" t="str">
            <v>VER TIM</v>
          </cell>
          <cell r="K91" t="str">
            <v>APU2-03</v>
          </cell>
          <cell r="L91" t="str">
            <v>ver tim</v>
          </cell>
        </row>
        <row r="92">
          <cell r="A92" t="str">
            <v>CAB1-01</v>
          </cell>
          <cell r="B92" t="str">
            <v>TIM TELEPAR</v>
          </cell>
          <cell r="C92" t="str">
            <v>CAB101</v>
          </cell>
          <cell r="D92" t="str">
            <v>VER TIM</v>
          </cell>
          <cell r="E92" t="str">
            <v>VER TIM</v>
          </cell>
          <cell r="F92" t="str">
            <v>VER TIM</v>
          </cell>
          <cell r="G92" t="str">
            <v>VER TIM</v>
          </cell>
          <cell r="H92" t="str">
            <v>VER TIM</v>
          </cell>
          <cell r="I92" t="str">
            <v>VER TIM</v>
          </cell>
          <cell r="J92" t="str">
            <v>VER TIM</v>
          </cell>
          <cell r="K92" t="str">
            <v>CAB1-01</v>
          </cell>
          <cell r="L92" t="str">
            <v>ver tim</v>
          </cell>
        </row>
        <row r="93">
          <cell r="A93" t="str">
            <v>CAB1-02</v>
          </cell>
          <cell r="B93" t="str">
            <v>TIM TELEPAR</v>
          </cell>
          <cell r="C93" t="str">
            <v>CAB102</v>
          </cell>
          <cell r="D93" t="str">
            <v>VER TIM</v>
          </cell>
          <cell r="E93" t="str">
            <v>VER TIM</v>
          </cell>
          <cell r="F93" t="str">
            <v>VER TIM</v>
          </cell>
          <cell r="G93" t="str">
            <v>VER TIM</v>
          </cell>
          <cell r="H93" t="str">
            <v>VER TIM</v>
          </cell>
          <cell r="I93" t="str">
            <v>VER TIM</v>
          </cell>
          <cell r="J93" t="str">
            <v>VER TIM</v>
          </cell>
          <cell r="K93" t="str">
            <v>CAB1-02</v>
          </cell>
          <cell r="L93" t="str">
            <v>ver tim</v>
          </cell>
        </row>
        <row r="94">
          <cell r="A94" t="str">
            <v>CAB1-03</v>
          </cell>
          <cell r="B94" t="str">
            <v>TIM TELEPAR</v>
          </cell>
          <cell r="C94" t="str">
            <v>CAB103</v>
          </cell>
          <cell r="D94" t="str">
            <v>VER TIM</v>
          </cell>
          <cell r="E94" t="str">
            <v>VER TIM</v>
          </cell>
          <cell r="F94" t="str">
            <v>VER TIM</v>
          </cell>
          <cell r="G94" t="str">
            <v>VER TIM</v>
          </cell>
          <cell r="H94" t="str">
            <v>VER TIM</v>
          </cell>
          <cell r="I94" t="str">
            <v>VER TIM</v>
          </cell>
          <cell r="J94" t="str">
            <v>VER TIM</v>
          </cell>
          <cell r="K94" t="str">
            <v>CAB1-03</v>
          </cell>
          <cell r="L94" t="str">
            <v>ver tim</v>
          </cell>
        </row>
        <row r="95">
          <cell r="A95" t="str">
            <v>CAB2-01</v>
          </cell>
          <cell r="B95" t="str">
            <v>TIM TELEPAR</v>
          </cell>
          <cell r="C95" t="str">
            <v>CAB201</v>
          </cell>
          <cell r="D95" t="str">
            <v>VER TIM</v>
          </cell>
          <cell r="E95" t="str">
            <v>VER TIM</v>
          </cell>
          <cell r="F95" t="str">
            <v>VER TIM</v>
          </cell>
          <cell r="G95" t="str">
            <v>VER TIM</v>
          </cell>
          <cell r="H95" t="str">
            <v>VER TIM</v>
          </cell>
          <cell r="I95" t="str">
            <v>VER TIM</v>
          </cell>
          <cell r="J95" t="str">
            <v>VER TIM</v>
          </cell>
          <cell r="K95" t="str">
            <v>CAB2-01</v>
          </cell>
          <cell r="L95" t="str">
            <v>ver tim</v>
          </cell>
        </row>
        <row r="96">
          <cell r="A96" t="str">
            <v>CAB2-02</v>
          </cell>
          <cell r="B96" t="str">
            <v>TIM TELEPAR</v>
          </cell>
          <cell r="C96" t="str">
            <v>CAB202</v>
          </cell>
          <cell r="D96" t="str">
            <v>VER TIM</v>
          </cell>
          <cell r="E96" t="str">
            <v>VER TIM</v>
          </cell>
          <cell r="F96" t="str">
            <v>VER TIM</v>
          </cell>
          <cell r="G96" t="str">
            <v>VER TIM</v>
          </cell>
          <cell r="H96" t="str">
            <v>VER TIM</v>
          </cell>
          <cell r="I96" t="str">
            <v>VER TIM</v>
          </cell>
          <cell r="J96" t="str">
            <v>VER TIM</v>
          </cell>
          <cell r="K96" t="str">
            <v>CAB2-02</v>
          </cell>
          <cell r="L96" t="str">
            <v>ver tim</v>
          </cell>
        </row>
        <row r="97">
          <cell r="A97" t="str">
            <v>CAB2-03</v>
          </cell>
          <cell r="B97" t="str">
            <v>TIM TELEPAR</v>
          </cell>
          <cell r="C97" t="str">
            <v>CAB203</v>
          </cell>
          <cell r="D97" t="str">
            <v>VER TIM</v>
          </cell>
          <cell r="E97" t="str">
            <v>VER TIM</v>
          </cell>
          <cell r="F97" t="str">
            <v>VER TIM</v>
          </cell>
          <cell r="G97" t="str">
            <v>VER TIM</v>
          </cell>
          <cell r="H97" t="str">
            <v>VER TIM</v>
          </cell>
          <cell r="I97" t="str">
            <v>VER TIM</v>
          </cell>
          <cell r="J97" t="str">
            <v>VER TIM</v>
          </cell>
          <cell r="K97" t="str">
            <v>CAB2-03</v>
          </cell>
          <cell r="L97" t="str">
            <v>ver tim</v>
          </cell>
        </row>
        <row r="98">
          <cell r="A98" t="str">
            <v>CPP1-01</v>
          </cell>
          <cell r="B98" t="str">
            <v>TIM TELEPAR</v>
          </cell>
          <cell r="C98" t="str">
            <v>CPP101</v>
          </cell>
          <cell r="D98" t="str">
            <v>VER TIM</v>
          </cell>
          <cell r="E98" t="str">
            <v>VER TIM</v>
          </cell>
          <cell r="F98" t="str">
            <v>VER TIM</v>
          </cell>
          <cell r="G98" t="str">
            <v>VER TIM</v>
          </cell>
          <cell r="H98" t="str">
            <v>VER TIM</v>
          </cell>
          <cell r="I98" t="str">
            <v>VER TIM</v>
          </cell>
          <cell r="J98" t="str">
            <v>VER TIM</v>
          </cell>
          <cell r="K98" t="str">
            <v>CPP1-01</v>
          </cell>
          <cell r="L98" t="str">
            <v>ver tim</v>
          </cell>
        </row>
        <row r="99">
          <cell r="A99" t="str">
            <v>CPP1-02</v>
          </cell>
          <cell r="B99" t="str">
            <v>TIM TELEPAR</v>
          </cell>
          <cell r="C99" t="str">
            <v>CPP102</v>
          </cell>
          <cell r="D99" t="str">
            <v>VER TIM</v>
          </cell>
          <cell r="E99" t="str">
            <v>VER TIM</v>
          </cell>
          <cell r="F99" t="str">
            <v>VER TIM</v>
          </cell>
          <cell r="G99" t="str">
            <v>VER TIM</v>
          </cell>
          <cell r="H99" t="str">
            <v>VER TIM</v>
          </cell>
          <cell r="I99" t="str">
            <v>VER TIM</v>
          </cell>
          <cell r="J99" t="str">
            <v>VER TIM</v>
          </cell>
          <cell r="K99" t="str">
            <v>CPP1-02</v>
          </cell>
          <cell r="L99" t="str">
            <v>ver tim</v>
          </cell>
        </row>
        <row r="100">
          <cell r="A100" t="str">
            <v>CPP1-03</v>
          </cell>
          <cell r="B100" t="str">
            <v>TIM TELEPAR</v>
          </cell>
          <cell r="C100" t="str">
            <v>CPP103</v>
          </cell>
          <cell r="D100" t="str">
            <v>VER TIM</v>
          </cell>
          <cell r="E100" t="str">
            <v>VER TIM</v>
          </cell>
          <cell r="F100" t="str">
            <v>VER TIM</v>
          </cell>
          <cell r="G100" t="str">
            <v>VER TIM</v>
          </cell>
          <cell r="H100" t="str">
            <v>VER TIM</v>
          </cell>
          <cell r="I100" t="str">
            <v>VER TIM</v>
          </cell>
          <cell r="J100" t="str">
            <v>VER TIM</v>
          </cell>
          <cell r="K100" t="str">
            <v>CPP1-03</v>
          </cell>
          <cell r="L100" t="str">
            <v>ver tim</v>
          </cell>
        </row>
        <row r="101">
          <cell r="A101" t="str">
            <v>CPP2-01</v>
          </cell>
          <cell r="B101" t="str">
            <v>TIM TELEPAR</v>
          </cell>
          <cell r="C101" t="str">
            <v>CPP201</v>
          </cell>
          <cell r="D101" t="str">
            <v>VER TIM</v>
          </cell>
          <cell r="E101" t="str">
            <v>VER TIM</v>
          </cell>
          <cell r="F101" t="str">
            <v>VER TIM</v>
          </cell>
          <cell r="G101" t="str">
            <v>VER TIM</v>
          </cell>
          <cell r="H101" t="str">
            <v>VER TIM</v>
          </cell>
          <cell r="I101" t="str">
            <v>VER TIM</v>
          </cell>
          <cell r="J101" t="str">
            <v>VER TIM</v>
          </cell>
          <cell r="K101" t="str">
            <v>CPP2-01</v>
          </cell>
          <cell r="L101" t="str">
            <v>ver tim</v>
          </cell>
        </row>
        <row r="102">
          <cell r="A102" t="str">
            <v>CPP2-02</v>
          </cell>
          <cell r="B102" t="str">
            <v>TIM TELEPAR</v>
          </cell>
          <cell r="C102" t="str">
            <v>CPP202</v>
          </cell>
          <cell r="D102" t="str">
            <v>VER TIM</v>
          </cell>
          <cell r="E102" t="str">
            <v>VER TIM</v>
          </cell>
          <cell r="F102" t="str">
            <v>VER TIM</v>
          </cell>
          <cell r="G102" t="str">
            <v>VER TIM</v>
          </cell>
          <cell r="H102" t="str">
            <v>VER TIM</v>
          </cell>
          <cell r="I102" t="str">
            <v>VER TIM</v>
          </cell>
          <cell r="J102" t="str">
            <v>VER TIM</v>
          </cell>
          <cell r="K102" t="str">
            <v>CPP2-02</v>
          </cell>
          <cell r="L102" t="str">
            <v>ver tim</v>
          </cell>
        </row>
        <row r="103">
          <cell r="A103" t="str">
            <v>CPP2-03</v>
          </cell>
          <cell r="B103" t="str">
            <v>TIM TELEPAR</v>
          </cell>
          <cell r="C103" t="str">
            <v>CPP203</v>
          </cell>
          <cell r="D103" t="str">
            <v>VER TIM</v>
          </cell>
          <cell r="E103" t="str">
            <v>VER TIM</v>
          </cell>
          <cell r="F103" t="str">
            <v>VER TIM</v>
          </cell>
          <cell r="G103" t="str">
            <v>VER TIM</v>
          </cell>
          <cell r="H103" t="str">
            <v>VER TIM</v>
          </cell>
          <cell r="I103" t="str">
            <v>VER TIM</v>
          </cell>
          <cell r="J103" t="str">
            <v>VER TIM</v>
          </cell>
          <cell r="K103" t="str">
            <v>CPP2-03</v>
          </cell>
          <cell r="L103" t="str">
            <v>ver tim</v>
          </cell>
        </row>
        <row r="104">
          <cell r="A104" t="str">
            <v>IOR-01</v>
          </cell>
          <cell r="B104" t="str">
            <v>TIM TELEPAR</v>
          </cell>
          <cell r="C104" t="str">
            <v>IOR01</v>
          </cell>
          <cell r="D104" t="str">
            <v>VER TIM</v>
          </cell>
          <cell r="E104" t="str">
            <v>VER TIM</v>
          </cell>
          <cell r="F104" t="str">
            <v>VER TIM</v>
          </cell>
          <cell r="G104" t="str">
            <v>VER TIM</v>
          </cell>
          <cell r="H104" t="str">
            <v>VER TIM</v>
          </cell>
          <cell r="I104" t="str">
            <v>VER TIM</v>
          </cell>
          <cell r="J104" t="str">
            <v>VER TIM</v>
          </cell>
          <cell r="K104" t="str">
            <v>IOR-01</v>
          </cell>
          <cell r="L104" t="str">
            <v>ver tim</v>
          </cell>
        </row>
        <row r="105">
          <cell r="A105" t="str">
            <v>IOR-02</v>
          </cell>
          <cell r="B105" t="str">
            <v>TIM TELEPAR</v>
          </cell>
          <cell r="C105" t="str">
            <v>IOR02</v>
          </cell>
          <cell r="D105" t="str">
            <v>VER TIM</v>
          </cell>
          <cell r="E105" t="str">
            <v>VER TIM</v>
          </cell>
          <cell r="F105" t="str">
            <v>VER TIM</v>
          </cell>
          <cell r="G105" t="str">
            <v>VER TIM</v>
          </cell>
          <cell r="H105" t="str">
            <v>VER TIM</v>
          </cell>
          <cell r="I105" t="str">
            <v>VER TIM</v>
          </cell>
          <cell r="J105" t="str">
            <v>VER TIM</v>
          </cell>
          <cell r="K105" t="str">
            <v>IOR-02</v>
          </cell>
          <cell r="L105" t="str">
            <v>ver tim</v>
          </cell>
        </row>
        <row r="106">
          <cell r="A106" t="str">
            <v>IOR-03</v>
          </cell>
          <cell r="B106" t="str">
            <v>TIM TELEPAR</v>
          </cell>
          <cell r="C106" t="str">
            <v>IOR03</v>
          </cell>
          <cell r="D106" t="str">
            <v>VER TIM</v>
          </cell>
          <cell r="E106" t="str">
            <v>VER TIM</v>
          </cell>
          <cell r="F106" t="str">
            <v>VER TIM</v>
          </cell>
          <cell r="G106" t="str">
            <v>VER TIM</v>
          </cell>
          <cell r="H106" t="str">
            <v>VER TIM</v>
          </cell>
          <cell r="I106" t="str">
            <v>VER TIM</v>
          </cell>
          <cell r="J106" t="str">
            <v>VER TIM</v>
          </cell>
          <cell r="K106" t="str">
            <v>IOR-03</v>
          </cell>
          <cell r="L106" t="str">
            <v>ver tim</v>
          </cell>
        </row>
        <row r="107">
          <cell r="A107" t="str">
            <v>RLA-01</v>
          </cell>
          <cell r="B107" t="str">
            <v>TIM TELEPAR</v>
          </cell>
          <cell r="C107" t="str">
            <v>RLA01</v>
          </cell>
          <cell r="D107" t="str">
            <v>VER TIM</v>
          </cell>
          <cell r="E107" t="str">
            <v>VER TIM</v>
          </cell>
          <cell r="F107" t="str">
            <v>VER TIM</v>
          </cell>
          <cell r="G107" t="str">
            <v>VER TIM</v>
          </cell>
          <cell r="H107" t="str">
            <v>VER TIM</v>
          </cell>
          <cell r="I107" t="str">
            <v>VER TIM</v>
          </cell>
          <cell r="J107" t="str">
            <v>VER TIM</v>
          </cell>
          <cell r="K107" t="str">
            <v>RLA-01</v>
          </cell>
          <cell r="L107" t="str">
            <v>ver tim</v>
          </cell>
        </row>
        <row r="108">
          <cell r="A108" t="str">
            <v>RLA-02</v>
          </cell>
          <cell r="B108" t="str">
            <v>TIM TELEPAR</v>
          </cell>
          <cell r="C108" t="str">
            <v>RLA02</v>
          </cell>
          <cell r="D108" t="str">
            <v>VER TIM</v>
          </cell>
          <cell r="E108" t="str">
            <v>VER TIM</v>
          </cell>
          <cell r="F108" t="str">
            <v>VER TIM</v>
          </cell>
          <cell r="G108" t="str">
            <v>VER TIM</v>
          </cell>
          <cell r="H108" t="str">
            <v>VER TIM</v>
          </cell>
          <cell r="I108" t="str">
            <v>VER TIM</v>
          </cell>
          <cell r="J108" t="str">
            <v>VER TIM</v>
          </cell>
          <cell r="K108" t="str">
            <v>RLA-02</v>
          </cell>
          <cell r="L108" t="str">
            <v>ver tim</v>
          </cell>
        </row>
        <row r="109">
          <cell r="A109" t="str">
            <v>RLA-03</v>
          </cell>
          <cell r="B109" t="str">
            <v>TIM TELEPAR</v>
          </cell>
          <cell r="C109" t="str">
            <v>RLA03</v>
          </cell>
          <cell r="D109" t="str">
            <v>VER TIM</v>
          </cell>
          <cell r="E109" t="str">
            <v>VER TIM</v>
          </cell>
          <cell r="F109" t="str">
            <v>VER TIM</v>
          </cell>
          <cell r="G109" t="str">
            <v>VER TIM</v>
          </cell>
          <cell r="H109" t="str">
            <v>VER TIM</v>
          </cell>
          <cell r="I109" t="str">
            <v>VER TIM</v>
          </cell>
          <cell r="J109" t="str">
            <v>VER TIM</v>
          </cell>
          <cell r="K109" t="str">
            <v>RLA-03</v>
          </cell>
          <cell r="L109" t="str">
            <v>ver tim</v>
          </cell>
        </row>
      </sheetData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 - Cálculo comparativo"/>
      <sheetName val="IR - Cálculos Auxiliares"/>
      <sheetName val="Balance "/>
      <sheetName val="Resultados"/>
      <sheetName val="IRAGRO 06-2014"/>
      <sheetName val="Hoja1"/>
      <sheetName val="Imp. Diferido Gs. - US$"/>
      <sheetName val="Imp. Diferido Gs. (IFRS)"/>
      <sheetName val="Imp. Diferido Gs. (N. Arg)"/>
      <sheetName val="Balance - 114"/>
      <sheetName val="EERR - 114"/>
      <sheetName val="Formulario 114"/>
      <sheetName val="Auxiliar Rubro 6"/>
      <sheetName val="Auxiliar Rubro 7"/>
      <sheetName val="Balance - 101"/>
      <sheetName val="EERR - 101"/>
      <sheetName val="Formulario - 101"/>
      <sheetName val="Datos para el Llenado del 101"/>
      <sheetName val="Control de 101 vs 114"/>
      <sheetName val="Mayores ID 2014"/>
      <sheetName val="Cuadro de Revalúo (V.2)"/>
      <sheetName val="Cuadro de Revalúo 2014 Final"/>
      <sheetName val="Resumen Calculo Luis"/>
      <sheetName val="Calculo Luis"/>
      <sheetName val="Balance ME"/>
      <sheetName val="Pérdidas Fiscales"/>
      <sheetName val="V.Granos al cierre 2014"/>
      <sheetName val="Nueva Valuación Fiscal Hacienda"/>
      <sheetName val="Mayor Hacienda Vacuna"/>
      <sheetName val="Mortandad"/>
      <sheetName val="SUE 1"/>
      <sheetName val="SUE 2"/>
      <sheetName val="Libro Ventas 2014"/>
      <sheetName val="Multicolumnado 09-2014"/>
      <sheetName val="Resumen de pruebas"/>
      <sheetName val="Costo de Compra Ganado"/>
      <sheetName val="Mov Hac Jul-Set "/>
      <sheetName val="Resumen Form 90"/>
      <sheetName val="Mayor Hac 09-2014"/>
      <sheetName val="Mov Hac 06-2014"/>
      <sheetName val="Valuación Hac 06-2014"/>
      <sheetName val="Stock Granos 06-2014"/>
      <sheetName val="STAUF"/>
      <sheetName val="UA INGRESOS GRAN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 t="str">
            <v>PARA LLENAR LEA INSTRUCTIVO DISPONIBLE EN LA WEB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LOS IMPORTES SE CONSIGNARÁN SIN CÉNTIMOS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 t="str">
            <v>Número de Orden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RUC</v>
          </cell>
          <cell r="T6">
            <v>0</v>
          </cell>
          <cell r="U6">
            <v>80050722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 t="str">
            <v>DV</v>
          </cell>
          <cell r="AB6">
            <v>3</v>
          </cell>
          <cell r="AC6">
            <v>0</v>
          </cell>
        </row>
        <row r="7">
          <cell r="D7">
            <v>0</v>
          </cell>
          <cell r="E7" t="str">
            <v>IMPUESTO A LAS RENTAS DE LAS ACTIVIDADES AGROPECUARIAS (RÉGIMEN CONTABLE)</v>
          </cell>
          <cell r="F7">
            <v>0</v>
          </cell>
          <cell r="G7" t="str">
            <v>Razón Social/Primer Apellido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Segundo Apellido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 t="str">
            <v>Cresca S.A.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 t="str">
            <v>Nombres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 t="str">
            <v/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 t="str">
            <v>01</v>
          </cell>
          <cell r="H11">
            <v>1</v>
          </cell>
          <cell r="I11" t="str">
            <v/>
          </cell>
          <cell r="J11" t="str">
            <v>Declaración Jurada Original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Número de Orden Declaración que rectifica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 t="str">
            <v>02</v>
          </cell>
          <cell r="H12">
            <v>2</v>
          </cell>
          <cell r="I12" t="str">
            <v/>
          </cell>
          <cell r="J12" t="str">
            <v>Declaración Jurada Rectificativa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03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</row>
        <row r="13">
          <cell r="D13">
            <v>0</v>
          </cell>
          <cell r="E13">
            <v>114</v>
          </cell>
          <cell r="F13">
            <v>0</v>
          </cell>
          <cell r="G13" t="str">
            <v>05</v>
          </cell>
          <cell r="H13">
            <v>5</v>
          </cell>
          <cell r="I13" t="str">
            <v/>
          </cell>
          <cell r="J13" t="str">
            <v>Declaración Jurada en Carácter de Cese de Actividades, Clausura o Cierre Definitivo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04</v>
          </cell>
          <cell r="T13">
            <v>0</v>
          </cell>
          <cell r="U13">
            <v>0</v>
          </cell>
          <cell r="V13" t="str">
            <v>Periodo / Ejercicio Fiscal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 t="str">
            <v>Año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2</v>
          </cell>
          <cell r="X15">
            <v>0</v>
          </cell>
          <cell r="Y15">
            <v>1</v>
          </cell>
          <cell r="Z15">
            <v>4</v>
          </cell>
          <cell r="AA15">
            <v>0</v>
          </cell>
          <cell r="AB15">
            <v>0</v>
          </cell>
          <cell r="AC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D19">
            <v>0</v>
          </cell>
          <cell r="E19" t="str">
            <v>PARA CONTRIBUYENTES QUE REALICEN ACTIVIDADES GRAVADAS Y LIQUIDEN EL IMPUESTO POR EL RÉGIMEN CONTABLE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 t="str">
            <v>ACTIVIDAD ECONÓMICA PRINCIPAL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 t="str">
            <v>CÓDIGO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 t="str">
            <v>06</v>
          </cell>
          <cell r="W21" t="str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</row>
        <row r="25">
          <cell r="D25">
            <v>0</v>
          </cell>
          <cell r="E25" t="str">
            <v>RUBRO 1 - ESTADO DE RESULTADOS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D26">
            <v>0</v>
          </cell>
          <cell r="E26" t="str">
            <v>INGRESOS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>IMPORTE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 t="str">
            <v>TOTAL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>-I-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 t="str">
            <v>-II-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</row>
        <row r="28">
          <cell r="D28">
            <v>0</v>
          </cell>
          <cell r="E28" t="str">
            <v>Ingresos por venta de ganado bovino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10</v>
          </cell>
          <cell r="U28">
            <v>1553701863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29">
          <cell r="D29">
            <v>0</v>
          </cell>
          <cell r="E29" t="str">
            <v>Ingresos por venta de otros tipos de ganado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11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</row>
        <row r="30">
          <cell r="D30">
            <v>0</v>
          </cell>
          <cell r="E30" t="str">
            <v>Ingresos por venta de productos derivados de la ganadería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12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</row>
        <row r="31">
          <cell r="D31">
            <v>0</v>
          </cell>
          <cell r="E31" t="str">
            <v>Ingresos por venta de productos agrícolas, frutícolas, hortícolas e ictícolas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13</v>
          </cell>
          <cell r="U31">
            <v>19870640319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</row>
        <row r="32">
          <cell r="D32">
            <v>0</v>
          </cell>
          <cell r="E32" t="str">
            <v>Ingresos por suinicultura, cunicultura, floricultura, sericultura, avicultura, apicultura y explotación forestal.(Si no supera el 30% de los ingresos totales del establecimiento rural)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14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</row>
        <row r="33">
          <cell r="D33">
            <v>0</v>
          </cell>
          <cell r="E33" t="str">
            <v>Otros ingresos gravados por el IRAGRO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15</v>
          </cell>
          <cell r="U33">
            <v>26390807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</row>
        <row r="34">
          <cell r="D34">
            <v>0</v>
          </cell>
          <cell r="E34" t="str">
            <v>Otros ingresos no gravados por el IRAGRO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16</v>
          </cell>
          <cell r="U34">
            <v>2805991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</row>
        <row r="35">
          <cell r="D35">
            <v>0</v>
          </cell>
          <cell r="E35" t="str">
            <v>Aumento del Patrimonio por transformación y valuación de Activos Biológicos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17</v>
          </cell>
          <cell r="U35">
            <v>24264137994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</row>
        <row r="36">
          <cell r="D36">
            <v>0</v>
          </cell>
          <cell r="E36" t="str">
            <v>TOTAL DE INGRESOS BRUTOS. Suma de las casillas 10 al 17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46</v>
          </cell>
          <cell r="Z36">
            <v>45717676974</v>
          </cell>
          <cell r="AA36">
            <v>0</v>
          </cell>
          <cell r="AB36">
            <v>0</v>
          </cell>
          <cell r="AC36">
            <v>0</v>
          </cell>
        </row>
        <row r="37">
          <cell r="D37">
            <v>0</v>
          </cell>
          <cell r="E37" t="str">
            <v>Menos: Devoluciones, bonificaciones y descuentos otorgados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18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</row>
        <row r="38">
          <cell r="D38">
            <v>0</v>
          </cell>
          <cell r="E38" t="str">
            <v>A - TOTAL DE INGRESOS NETOS. Diferencia entre la casilla 46 y 18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47</v>
          </cell>
          <cell r="Z38">
            <v>45717676974</v>
          </cell>
          <cell r="AA38">
            <v>0</v>
          </cell>
          <cell r="AB38">
            <v>0</v>
          </cell>
          <cell r="AC38">
            <v>0</v>
          </cell>
        </row>
        <row r="39">
          <cell r="D39">
            <v>0</v>
          </cell>
          <cell r="E39" t="str">
            <v>Menos: Ingresos no gravados por el IRAGRO. Suma de las casillas 16 y 17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19</v>
          </cell>
          <cell r="U39">
            <v>24266943985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</row>
        <row r="40">
          <cell r="D40">
            <v>0</v>
          </cell>
          <cell r="E40" t="str">
            <v>B - TOTAL DE INGRESOS NETOS GRAVADOS. Diferencia entre las casillas 47 y 19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48</v>
          </cell>
          <cell r="Z40">
            <v>21450732989</v>
          </cell>
          <cell r="AA40">
            <v>0</v>
          </cell>
          <cell r="AB40">
            <v>0</v>
          </cell>
          <cell r="AC40">
            <v>0</v>
          </cell>
        </row>
        <row r="41">
          <cell r="D41">
            <v>0</v>
          </cell>
          <cell r="E41" t="str">
            <v>COSTOS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</row>
        <row r="42">
          <cell r="D42">
            <v>0</v>
          </cell>
          <cell r="E42" t="str">
            <v>C - TOTAL DE COSTOS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49</v>
          </cell>
          <cell r="Z42">
            <v>33166016920</v>
          </cell>
          <cell r="AA42">
            <v>0</v>
          </cell>
          <cell r="AB42">
            <v>0</v>
          </cell>
          <cell r="AC42">
            <v>0</v>
          </cell>
        </row>
        <row r="43">
          <cell r="D43">
            <v>0</v>
          </cell>
          <cell r="E43" t="str">
            <v>Menos: Costos no deducibles del IRAGRO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20</v>
          </cell>
          <cell r="U43">
            <v>4385180619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</row>
        <row r="44">
          <cell r="D44">
            <v>0</v>
          </cell>
          <cell r="E44" t="str">
            <v>Más: Diferencia del costo por enajenación de inmueble (costo presunto - costo contable)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21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</row>
        <row r="45">
          <cell r="D45">
            <v>0</v>
          </cell>
          <cell r="E45" t="str">
            <v>D - TOTAL DE COSTOS DEDUCIBLES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50</v>
          </cell>
          <cell r="Z45">
            <v>28780836301</v>
          </cell>
          <cell r="AA45">
            <v>0</v>
          </cell>
          <cell r="AB45">
            <v>0</v>
          </cell>
          <cell r="AC45">
            <v>0</v>
          </cell>
        </row>
        <row r="46">
          <cell r="D46">
            <v>0</v>
          </cell>
          <cell r="E46" t="str">
            <v>GASTOS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</row>
        <row r="47">
          <cell r="D47">
            <v>0</v>
          </cell>
          <cell r="E47" t="str">
            <v>Gastos vinculados a la producción Agrícola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22</v>
          </cell>
          <cell r="U47">
            <v>1233430169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D48">
            <v>0</v>
          </cell>
          <cell r="E48" t="str">
            <v>Gastos vinculados a la producción Pecuaria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23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</row>
        <row r="49">
          <cell r="D49">
            <v>0</v>
          </cell>
          <cell r="E49" t="str">
            <v>Gastos generales (Incluido gastos de movilidad y otros)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24</v>
          </cell>
          <cell r="U49">
            <v>512605241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</row>
        <row r="50">
          <cell r="D50">
            <v>0</v>
          </cell>
          <cell r="E50" t="str">
            <v>Sueldos y jornales, aguinaldos, cargas sociales y aporte patronal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25</v>
          </cell>
          <cell r="U50">
            <v>1359194166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D51">
            <v>0</v>
          </cell>
          <cell r="E51" t="str">
            <v>Cargas sociales - aporte patronal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26</v>
          </cell>
          <cell r="U51">
            <v>168394807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</row>
        <row r="52">
          <cell r="D52">
            <v>0</v>
          </cell>
          <cell r="E52" t="str">
            <v>Remuneración personal superior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27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D53">
            <v>0</v>
          </cell>
          <cell r="E53" t="str">
            <v>Honorarios profesionales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28</v>
          </cell>
          <cell r="U53">
            <v>656921573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</row>
        <row r="54">
          <cell r="D54">
            <v>0</v>
          </cell>
          <cell r="E54" t="str">
            <v>Gastos de arrendamiento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29</v>
          </cell>
          <cell r="U54">
            <v>37240297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</row>
        <row r="55">
          <cell r="D55">
            <v>0</v>
          </cell>
          <cell r="E55" t="str">
            <v>Gastos de mantenimiento y reparación en tanto no constituyan reparaciones extraordinarias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30</v>
          </cell>
          <cell r="U55">
            <v>58250588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D56">
            <v>0</v>
          </cell>
          <cell r="E56" t="str">
            <v>Fletes y Gastos de Comercialización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31</v>
          </cell>
          <cell r="U56">
            <v>1970388070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</row>
        <row r="57">
          <cell r="D57">
            <v>0</v>
          </cell>
          <cell r="E57" t="str">
            <v>Intereses financieros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32</v>
          </cell>
          <cell r="U57">
            <v>4755690327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</row>
        <row r="58">
          <cell r="D58">
            <v>0</v>
          </cell>
          <cell r="E58" t="str">
            <v>Gastos documentados con Autofacturas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33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</row>
        <row r="59">
          <cell r="D59">
            <v>0</v>
          </cell>
          <cell r="E59" t="str">
            <v>IVA Gasto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34</v>
          </cell>
          <cell r="U59">
            <v>116023858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D60">
            <v>0</v>
          </cell>
          <cell r="E60" t="str">
            <v>Pérdida por mortandad y consumo de la hacienda vacuna para el establecimiento rural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35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</row>
        <row r="61">
          <cell r="D61">
            <v>0</v>
          </cell>
          <cell r="E61" t="str">
            <v>Depreciaciones de bienes del activo fijo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36</v>
          </cell>
          <cell r="U61">
            <v>1282716808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D62">
            <v>0</v>
          </cell>
          <cell r="E62" t="str">
            <v>Pérdidas extraordinarias y hechos punibles cometidos por terceros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37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</row>
        <row r="63">
          <cell r="D63">
            <v>0</v>
          </cell>
          <cell r="E63" t="str">
            <v>Donaciones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38</v>
          </cell>
          <cell r="U63">
            <v>3597008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</row>
        <row r="64">
          <cell r="D64">
            <v>0</v>
          </cell>
          <cell r="E64" t="str">
            <v>Apoyo a fincas colindantes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39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</row>
        <row r="65">
          <cell r="D65">
            <v>0</v>
          </cell>
          <cell r="E65" t="str">
            <v>Impuesto a la Renta (IRAGRO)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40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</row>
        <row r="66">
          <cell r="D66">
            <v>0</v>
          </cell>
          <cell r="E66" t="str">
            <v>Otros gastos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41</v>
          </cell>
          <cell r="U66">
            <v>490868129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</row>
        <row r="67">
          <cell r="D67">
            <v>0</v>
          </cell>
          <cell r="E67" t="str">
            <v>Gastos vinculados a ingresos no gravados por el IRAGRO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42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</row>
        <row r="68">
          <cell r="D68">
            <v>0</v>
          </cell>
          <cell r="E68" t="str">
            <v>E - TOTAL DE GASTOS. Suma de las casillas 22 al 42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51</v>
          </cell>
          <cell r="Z68">
            <v>12645321041</v>
          </cell>
          <cell r="AA68">
            <v>0</v>
          </cell>
          <cell r="AB68">
            <v>0</v>
          </cell>
          <cell r="AC68">
            <v>0</v>
          </cell>
        </row>
        <row r="69">
          <cell r="D69">
            <v>0</v>
          </cell>
          <cell r="E69" t="str">
            <v>Menos: Impuesto a la Renta (IRAGRO)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43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</row>
        <row r="70">
          <cell r="D70">
            <v>0</v>
          </cell>
          <cell r="E70" t="str">
            <v>Menos: Gastos no deducibles del IRAGRO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44</v>
          </cell>
          <cell r="U70" t="e">
            <v>#REF!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</row>
        <row r="71">
          <cell r="D71">
            <v>0</v>
          </cell>
          <cell r="E71" t="str">
            <v>Más: Depreciación del ganado vacuno hembra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45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</row>
        <row r="72">
          <cell r="D72">
            <v>0</v>
          </cell>
          <cell r="E72" t="str">
            <v>F - TOTAL DE GASTOS DEDUCIBLES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52</v>
          </cell>
          <cell r="Z72" t="e">
            <v>#REF!</v>
          </cell>
          <cell r="AA72">
            <v>0</v>
          </cell>
          <cell r="AB72">
            <v>0</v>
          </cell>
          <cell r="AC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</row>
        <row r="76">
          <cell r="D76">
            <v>0</v>
          </cell>
          <cell r="E76" t="str">
            <v>INC.</v>
          </cell>
          <cell r="F76" t="str">
            <v>RUBRO 2 - RESULTADO DEL EJERCICIO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 t="str">
            <v>IMPORTE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 t="str">
            <v>PÉRDIDA 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 t="str">
            <v>UTILIDAD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 t="str">
            <v>-I-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 t="str">
            <v>-II-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</row>
        <row r="79">
          <cell r="D79">
            <v>0</v>
          </cell>
          <cell r="E79" t="str">
            <v>a</v>
          </cell>
          <cell r="F79" t="str">
            <v>Resultado Contable del Ejercicio (Proviene del Inc. A - (C + E) del Rubro 1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53</v>
          </cell>
          <cell r="U79">
            <v>93660987</v>
          </cell>
          <cell r="V79">
            <v>0</v>
          </cell>
          <cell r="W79">
            <v>0</v>
          </cell>
          <cell r="X79">
            <v>0</v>
          </cell>
          <cell r="Y79">
            <v>55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</row>
        <row r="80">
          <cell r="D80">
            <v>0</v>
          </cell>
          <cell r="E80" t="str">
            <v>b</v>
          </cell>
          <cell r="F80" t="str">
            <v>Resultado Fiscal del Ejercicio (Proviene del Inc. B - (D + F) del Rubro 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54</v>
          </cell>
          <cell r="U80" t="e">
            <v>#REF!</v>
          </cell>
          <cell r="V80">
            <v>0</v>
          </cell>
          <cell r="W80">
            <v>0</v>
          </cell>
          <cell r="X80">
            <v>0</v>
          </cell>
          <cell r="Y80">
            <v>56</v>
          </cell>
          <cell r="Z80" t="e">
            <v>#REF!</v>
          </cell>
          <cell r="AA80">
            <v>0</v>
          </cell>
          <cell r="AB80">
            <v>0</v>
          </cell>
          <cell r="AC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D84">
            <v>0</v>
          </cell>
          <cell r="E84" t="str">
            <v>INC.</v>
          </cell>
          <cell r="F84" t="str">
            <v>RUBRO 3 - DETERMINACIÓN DE LA RENTA NETA IMPONIBLE Y PÉRDIDA ARRASTRABLE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 t="str">
            <v>IMPORTE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 t="str">
            <v>CONTRIBUYENTE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 t="str">
            <v>FISCO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 t="str">
            <v>-I-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 t="str">
            <v>-II-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</row>
        <row r="87">
          <cell r="D87">
            <v>0</v>
          </cell>
          <cell r="E87" t="str">
            <v>a</v>
          </cell>
          <cell r="F87" t="str">
            <v>Resultado Fiscal del Ejercicio/Utilidad (Proviene del Rubro 2, Col. II: Inc. b)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66</v>
          </cell>
          <cell r="Z87" t="e">
            <v>#REF!</v>
          </cell>
          <cell r="AA87">
            <v>0</v>
          </cell>
          <cell r="AB87">
            <v>0</v>
          </cell>
          <cell r="AC87">
            <v>0</v>
          </cell>
        </row>
        <row r="88">
          <cell r="D88">
            <v>0</v>
          </cell>
          <cell r="E88" t="str">
            <v>b</v>
          </cell>
          <cell r="F88" t="str">
            <v>Resultado Fiscal del Ejercicio/Pérdida (Proviene del Rubro 2, Col. I: Inc. b)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57</v>
          </cell>
          <cell r="U88" t="e">
            <v>#REF!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</row>
        <row r="89">
          <cell r="D89">
            <v>0</v>
          </cell>
          <cell r="E89" t="str">
            <v>c</v>
          </cell>
          <cell r="F89" t="str">
            <v>Menos: Pérdida por mortandad, Hacienda para Consumo del Establecimiento, Depreciaciones del Ganado Vacuno Hembra, Donaciones y Apoyo a Fincas Colindantes.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58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</row>
        <row r="90">
          <cell r="D90">
            <v>0</v>
          </cell>
          <cell r="E90" t="str">
            <v>d</v>
          </cell>
          <cell r="F90" t="str">
            <v>PÉRDIDA FISCAL DEL EJERCICIO ARRASTRABLE (Inc. b - Inc. c). En caso que el inciso c, sea mayor consignar 0 (cero).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59</v>
          </cell>
          <cell r="U90" t="e">
            <v>#REF!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</row>
        <row r="91">
          <cell r="D91">
            <v>0</v>
          </cell>
          <cell r="E91" t="str">
            <v>e</v>
          </cell>
          <cell r="F91" t="str">
            <v>PÉRDIDA DE EJERCICIOS ANTERIORES (El contribuyente deberá tener en cuenta que la pérdida declarada en el presente Inciso, esté dentro del plazo legal previsto en la Ley)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60</v>
          </cell>
          <cell r="U91">
            <v>933553339.41181087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</row>
        <row r="92">
          <cell r="D92">
            <v>0</v>
          </cell>
          <cell r="E92" t="str">
            <v>f</v>
          </cell>
          <cell r="F92" t="str">
            <v>PÉRDIDA TOTAL ACUMULADA (Inc. d + Inc. e)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61</v>
          </cell>
          <cell r="U92" t="e">
            <v>#REF!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</row>
        <row r="93">
          <cell r="D93">
            <v>0</v>
          </cell>
          <cell r="E93" t="str">
            <v>g</v>
          </cell>
          <cell r="F93" t="str">
            <v>Menos: Pérdida que al cierre del presente ejercicio quedó por fuera de los 5 (cinco) años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62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</row>
        <row r="94">
          <cell r="D94">
            <v>0</v>
          </cell>
          <cell r="E94" t="str">
            <v>h</v>
          </cell>
          <cell r="F94" t="str">
            <v>SALDO DE PÉRDIDAS COMPENSABLES AL CIERRE DEL PRESENTE EJERCICIO (Inc. f - Inc. g)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63</v>
          </cell>
          <cell r="U94" t="e">
            <v>#REF!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</row>
        <row r="95">
          <cell r="D95">
            <v>0</v>
          </cell>
          <cell r="E95" t="str">
            <v>i</v>
          </cell>
          <cell r="F95" t="str">
            <v>Menos: Pérdida compensada en el presente ejercicio fiscal (No podrá exceder el 20 % de la Renta Neta)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64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</row>
        <row r="96">
          <cell r="D96">
            <v>0</v>
          </cell>
          <cell r="E96" t="str">
            <v>j</v>
          </cell>
          <cell r="F96" t="str">
            <v>SALDO DE PÉRDIDA AL CIERRE DEL PRESENTE EJERCICIO (Inc. h - Inc. i). Monto a trasladar en el Inc. e del presente rubro, para el siguiente periodo fiscal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65</v>
          </cell>
          <cell r="U96" t="e">
            <v>#REF!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</row>
        <row r="97">
          <cell r="D97">
            <v>0</v>
          </cell>
          <cell r="E97" t="str">
            <v>k</v>
          </cell>
          <cell r="F97" t="str">
            <v>Renta Neta Imponible del Ejercicio. (Inc. a - Inc. i). Cuando el Inc. a sea mayor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67</v>
          </cell>
          <cell r="Z97" t="e">
            <v>#REF!</v>
          </cell>
          <cell r="AA97">
            <v>0</v>
          </cell>
          <cell r="AB97">
            <v>0</v>
          </cell>
          <cell r="AC97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</row>
        <row r="101">
          <cell r="D101">
            <v>0</v>
          </cell>
          <cell r="E101" t="str">
            <v>INC.</v>
          </cell>
          <cell r="F101" t="str">
            <v>RUBRO 4 - LIQUIDACIÓN Y SALDO DEL IMPUESTO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 t="str">
            <v>IMPORTE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</row>
        <row r="102"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 t="str">
            <v>CONTRIBUYENTE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 t="str">
            <v>FISCO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</row>
        <row r="103"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 t="str">
            <v>-I-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 t="str">
            <v>-II-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</row>
        <row r="104">
          <cell r="D104">
            <v>0</v>
          </cell>
          <cell r="E104" t="str">
            <v>a</v>
          </cell>
          <cell r="F104" t="str">
            <v>Impuesto determinado sobre la Renta Neta Imponible (Proviene del Rubro 3, Inc. k)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72</v>
          </cell>
          <cell r="Z104" t="e">
            <v>#REF!</v>
          </cell>
          <cell r="AA104">
            <v>0</v>
          </cell>
          <cell r="AB104">
            <v>0</v>
          </cell>
          <cell r="AC104">
            <v>0</v>
          </cell>
        </row>
        <row r="105">
          <cell r="D105">
            <v>0</v>
          </cell>
          <cell r="E105" t="str">
            <v>b</v>
          </cell>
          <cell r="F105" t="str">
            <v>Saldo a favor del contribuyente del periodo anterior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68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</row>
        <row r="106">
          <cell r="D106">
            <v>0</v>
          </cell>
          <cell r="E106" t="str">
            <v>c</v>
          </cell>
          <cell r="F106" t="str">
            <v>Retenciones computables por operaciones gravadas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69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</row>
        <row r="107">
          <cell r="D107">
            <v>0</v>
          </cell>
          <cell r="E107" t="str">
            <v>d</v>
          </cell>
          <cell r="F107" t="str">
            <v>Multa por presentar la Declaración Jurada con posterioridad al vencimiento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73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</row>
        <row r="108">
          <cell r="D108">
            <v>0</v>
          </cell>
          <cell r="E108" t="str">
            <v>e</v>
          </cell>
          <cell r="F108" t="str">
            <v>SUBTOTAL:(Col. I: Inc. b + c); (Col. II: Inc. a + d)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70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74</v>
          </cell>
          <cell r="Z108" t="e">
            <v>#REF!</v>
          </cell>
          <cell r="AA108">
            <v>0</v>
          </cell>
          <cell r="AB108">
            <v>0</v>
          </cell>
          <cell r="AC108">
            <v>0</v>
          </cell>
        </row>
        <row r="109">
          <cell r="D109">
            <v>0</v>
          </cell>
          <cell r="E109" t="str">
            <v>f</v>
          </cell>
          <cell r="F109" t="str">
            <v>SALDO A FAVOR DEL CONTRIBUYENTE.(Monto a trasladar al siguiente periodo fiscal en el Inc b del presente Rubro). Diferencia entre Col. I y Col. II del Inc. e, cuando la Col. I sea mayor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71</v>
          </cell>
          <cell r="U109" t="e">
            <v>#REF!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</row>
        <row r="110">
          <cell r="D110">
            <v>0</v>
          </cell>
          <cell r="E110" t="str">
            <v>g</v>
          </cell>
          <cell r="F110" t="str">
            <v>SALDO DEFINITIVO A PAGAR A FAVOR DEL FISCO.Diferencia entre Col. I y Col. II del Inc. e, cuando la Col. II sea mayor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75</v>
          </cell>
          <cell r="Z110" t="e">
            <v>#REF!</v>
          </cell>
          <cell r="AA110">
            <v>0</v>
          </cell>
          <cell r="AB110">
            <v>0</v>
          </cell>
          <cell r="AC110">
            <v>0</v>
          </cell>
        </row>
        <row r="111"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</row>
        <row r="113"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D114">
            <v>0</v>
          </cell>
          <cell r="E114" t="str">
            <v>INC.</v>
          </cell>
          <cell r="F114" t="str">
            <v>RUBRO 5 - DECLARACIÓN JURADA PATRIMONIAL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D115">
            <v>0</v>
          </cell>
          <cell r="E115">
            <v>0</v>
          </cell>
          <cell r="F115" t="str">
            <v>ACTIVO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 t="str">
            <v>PASIVO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D116">
            <v>0</v>
          </cell>
          <cell r="E116">
            <v>0</v>
          </cell>
          <cell r="F116" t="str">
            <v>CORRIENTE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 t="str">
            <v>l</v>
          </cell>
          <cell r="Q116" t="str">
            <v>Pasivo Corriente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87</v>
          </cell>
          <cell r="Z116">
            <v>18062845254</v>
          </cell>
          <cell r="AA116">
            <v>0</v>
          </cell>
          <cell r="AB116">
            <v>0</v>
          </cell>
          <cell r="AC116">
            <v>0</v>
          </cell>
        </row>
        <row r="117">
          <cell r="D117">
            <v>0</v>
          </cell>
          <cell r="E117" t="str">
            <v>a</v>
          </cell>
          <cell r="F117" t="str">
            <v>Caja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76</v>
          </cell>
          <cell r="N117">
            <v>10000000</v>
          </cell>
          <cell r="O117">
            <v>0</v>
          </cell>
          <cell r="P117" t="str">
            <v>m</v>
          </cell>
          <cell r="Q117" t="str">
            <v>Pasivo No Corriente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88</v>
          </cell>
          <cell r="Z117">
            <v>97292030896</v>
          </cell>
          <cell r="AA117">
            <v>0</v>
          </cell>
          <cell r="AB117">
            <v>0</v>
          </cell>
          <cell r="AC117">
            <v>0</v>
          </cell>
        </row>
        <row r="118">
          <cell r="D118">
            <v>0</v>
          </cell>
          <cell r="E118" t="str">
            <v>b</v>
          </cell>
          <cell r="F118" t="str">
            <v>Bancos y otros Valores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77</v>
          </cell>
          <cell r="N118">
            <v>1705006736</v>
          </cell>
          <cell r="O118">
            <v>0</v>
          </cell>
          <cell r="P118" t="str">
            <v>n</v>
          </cell>
          <cell r="Q118" t="str">
            <v>Total Pasivo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89</v>
          </cell>
          <cell r="Z118">
            <v>115354876150</v>
          </cell>
          <cell r="AA118">
            <v>0</v>
          </cell>
          <cell r="AB118">
            <v>0</v>
          </cell>
          <cell r="AC118">
            <v>0</v>
          </cell>
        </row>
        <row r="119">
          <cell r="D119">
            <v>0</v>
          </cell>
          <cell r="E119" t="str">
            <v>c</v>
          </cell>
          <cell r="F119" t="str">
            <v>Inversiones temporales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78</v>
          </cell>
          <cell r="N119">
            <v>0</v>
          </cell>
          <cell r="O119">
            <v>0</v>
          </cell>
          <cell r="P119" t="str">
            <v>PATRIMONIO NETO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D120">
            <v>0</v>
          </cell>
          <cell r="E120" t="str">
            <v>d</v>
          </cell>
          <cell r="F120" t="str">
            <v>Créditos (importe neto)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79</v>
          </cell>
          <cell r="N120">
            <v>7232629974</v>
          </cell>
          <cell r="O120">
            <v>0</v>
          </cell>
          <cell r="P120" t="str">
            <v>o</v>
          </cell>
          <cell r="Q120" t="str">
            <v>Capital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90</v>
          </cell>
          <cell r="Z120">
            <v>138154000000</v>
          </cell>
          <cell r="AA120">
            <v>0</v>
          </cell>
          <cell r="AB120">
            <v>0</v>
          </cell>
          <cell r="AC120">
            <v>0</v>
          </cell>
        </row>
        <row r="121">
          <cell r="D121">
            <v>0</v>
          </cell>
          <cell r="E121" t="str">
            <v>e</v>
          </cell>
          <cell r="F121" t="str">
            <v>Inventario (importe neto)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80</v>
          </cell>
          <cell r="N121">
            <v>13944417493</v>
          </cell>
          <cell r="O121">
            <v>0</v>
          </cell>
          <cell r="P121" t="str">
            <v>p</v>
          </cell>
          <cell r="Q121" t="str">
            <v>Reserva de Revalúo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91</v>
          </cell>
          <cell r="Z121">
            <v>21183478188</v>
          </cell>
          <cell r="AA121">
            <v>0</v>
          </cell>
          <cell r="AB121">
            <v>0</v>
          </cell>
          <cell r="AC121">
            <v>0</v>
          </cell>
        </row>
        <row r="122">
          <cell r="D122">
            <v>0</v>
          </cell>
          <cell r="E122" t="str">
            <v>f</v>
          </cell>
          <cell r="F122" t="str">
            <v>Anticipos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81</v>
          </cell>
          <cell r="N122">
            <v>0</v>
          </cell>
          <cell r="O122">
            <v>0</v>
          </cell>
          <cell r="P122" t="str">
            <v>q</v>
          </cell>
          <cell r="Q122" t="str">
            <v>Reserva Legal y otras reservas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92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D123">
            <v>0</v>
          </cell>
          <cell r="E123" t="str">
            <v>g</v>
          </cell>
          <cell r="F123" t="str">
            <v>Otros Activos Corrientes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82</v>
          </cell>
          <cell r="N123">
            <v>1691819542</v>
          </cell>
          <cell r="O123">
            <v>0</v>
          </cell>
          <cell r="P123" t="str">
            <v>r</v>
          </cell>
          <cell r="Q123" t="str">
            <v>Utilidad del Ejercicio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93</v>
          </cell>
          <cell r="Z123">
            <v>3499145877</v>
          </cell>
          <cell r="AA123">
            <v>0</v>
          </cell>
          <cell r="AB123">
            <v>0</v>
          </cell>
          <cell r="AC123">
            <v>0</v>
          </cell>
        </row>
        <row r="124">
          <cell r="D124">
            <v>0</v>
          </cell>
          <cell r="E124" t="str">
            <v>No Corriente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 t="str">
            <v>s</v>
          </cell>
          <cell r="Q124" t="str">
            <v>Menos: Pérdida del Ejercicio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94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D125">
            <v>0</v>
          </cell>
          <cell r="E125" t="str">
            <v>h</v>
          </cell>
          <cell r="F125" t="str">
            <v>Créditos (importe neto)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83</v>
          </cell>
          <cell r="N125">
            <v>3397307762</v>
          </cell>
          <cell r="O125">
            <v>0</v>
          </cell>
          <cell r="P125" t="str">
            <v>t</v>
          </cell>
          <cell r="Q125" t="str">
            <v>Utilidades no Asignadas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95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26">
          <cell r="D126">
            <v>0</v>
          </cell>
          <cell r="E126" t="str">
            <v>i</v>
          </cell>
          <cell r="F126" t="str">
            <v>Propiedad: planta y equipo (importe neto)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84</v>
          </cell>
          <cell r="N126">
            <v>196994407484</v>
          </cell>
          <cell r="O126">
            <v>0</v>
          </cell>
          <cell r="P126" t="str">
            <v>u</v>
          </cell>
          <cell r="Q126" t="str">
            <v>Menos: Pérdidas Acumuladas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96</v>
          </cell>
          <cell r="Z126">
            <v>53215911224</v>
          </cell>
          <cell r="AA126">
            <v>0</v>
          </cell>
          <cell r="AB126">
            <v>0</v>
          </cell>
          <cell r="AC126">
            <v>0</v>
          </cell>
        </row>
        <row r="127">
          <cell r="D127">
            <v>0</v>
          </cell>
          <cell r="E127" t="str">
            <v>j</v>
          </cell>
          <cell r="F127" t="str">
            <v>Otros Activos No Corrientes (importe neto, incluido intangibles)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85</v>
          </cell>
          <cell r="N127">
            <v>0</v>
          </cell>
          <cell r="O127">
            <v>0</v>
          </cell>
          <cell r="P127" t="str">
            <v>v</v>
          </cell>
          <cell r="Q127" t="str">
            <v>Total Patrimonio Neto (Casilla 90 + 91 + 92 + 93 - 94 + 95 - 96)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97</v>
          </cell>
          <cell r="Z127">
            <v>109620712841</v>
          </cell>
          <cell r="AA127">
            <v>0</v>
          </cell>
          <cell r="AB127">
            <v>0</v>
          </cell>
          <cell r="AC127">
            <v>0</v>
          </cell>
        </row>
        <row r="128">
          <cell r="D128">
            <v>0</v>
          </cell>
          <cell r="E128" t="str">
            <v>k</v>
          </cell>
          <cell r="F128" t="str">
            <v>Total Activo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86</v>
          </cell>
          <cell r="N128">
            <v>224975588991</v>
          </cell>
          <cell r="O128">
            <v>0</v>
          </cell>
          <cell r="P128" t="str">
            <v>w</v>
          </cell>
          <cell r="Q128" t="str">
            <v>Total Pasivo + Patrimonio Neto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98</v>
          </cell>
          <cell r="Z128">
            <v>224975588991</v>
          </cell>
          <cell r="AA128">
            <v>0</v>
          </cell>
          <cell r="AB128">
            <v>0</v>
          </cell>
          <cell r="AC128">
            <v>0</v>
          </cell>
        </row>
        <row r="129"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</row>
        <row r="130"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</row>
        <row r="131"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</row>
        <row r="132">
          <cell r="D132">
            <v>0</v>
          </cell>
          <cell r="E132" t="str">
            <v>INC.</v>
          </cell>
          <cell r="F132" t="str">
            <v>RUBRO 6 - INVENTARIO DE LA EXISTENCIA DEL GANADO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</row>
        <row r="133">
          <cell r="D133">
            <v>0</v>
          </cell>
          <cell r="E133">
            <v>0</v>
          </cell>
          <cell r="F133" t="str">
            <v>CATEGORÍAS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</row>
        <row r="134">
          <cell r="D134">
            <v>0</v>
          </cell>
          <cell r="E134">
            <v>0</v>
          </cell>
          <cell r="F134" t="str">
            <v>MOVIMIENTOS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 t="str">
            <v>Terneros</v>
          </cell>
          <cell r="M134">
            <v>0</v>
          </cell>
          <cell r="N134">
            <v>0</v>
          </cell>
          <cell r="O134" t="str">
            <v>Desmamantes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 t="str">
            <v>Vaquillas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 t="str">
            <v>Vacas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</row>
        <row r="135">
          <cell r="D135">
            <v>0</v>
          </cell>
          <cell r="E135" t="str">
            <v>a</v>
          </cell>
          <cell r="F135" t="str">
            <v>Existencia Anterior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99</v>
          </cell>
          <cell r="M135">
            <v>110</v>
          </cell>
          <cell r="N135">
            <v>0</v>
          </cell>
          <cell r="O135">
            <v>113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127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141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</row>
        <row r="136">
          <cell r="D136">
            <v>0</v>
          </cell>
          <cell r="E136" t="str">
            <v>b</v>
          </cell>
          <cell r="F136" t="str">
            <v>Nacimientos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100</v>
          </cell>
          <cell r="M136">
            <v>0</v>
          </cell>
          <cell r="N136">
            <v>0</v>
          </cell>
          <cell r="O136">
            <v>114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128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142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</row>
        <row r="137">
          <cell r="D137">
            <v>0</v>
          </cell>
          <cell r="E137" t="str">
            <v>c</v>
          </cell>
          <cell r="F137" t="str">
            <v>Reclasificación Entrada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101</v>
          </cell>
          <cell r="M137">
            <v>0</v>
          </cell>
          <cell r="N137">
            <v>0</v>
          </cell>
          <cell r="O137">
            <v>115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129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143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</row>
        <row r="138">
          <cell r="D138">
            <v>0</v>
          </cell>
          <cell r="E138" t="str">
            <v>d</v>
          </cell>
          <cell r="F138" t="str">
            <v>Compra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102</v>
          </cell>
          <cell r="M138">
            <v>1083</v>
          </cell>
          <cell r="N138">
            <v>0</v>
          </cell>
          <cell r="O138">
            <v>116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130</v>
          </cell>
          <cell r="U138">
            <v>214</v>
          </cell>
          <cell r="V138">
            <v>0</v>
          </cell>
          <cell r="W138">
            <v>0</v>
          </cell>
          <cell r="X138">
            <v>0</v>
          </cell>
          <cell r="Y138">
            <v>144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</row>
        <row r="139">
          <cell r="D139">
            <v>0</v>
          </cell>
          <cell r="E139" t="str">
            <v>e</v>
          </cell>
          <cell r="F139" t="str">
            <v>Aparcería y Otros Ingresos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103</v>
          </cell>
          <cell r="M139">
            <v>0</v>
          </cell>
          <cell r="N139">
            <v>0</v>
          </cell>
          <cell r="O139">
            <v>117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131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145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</row>
        <row r="140">
          <cell r="D140">
            <v>0</v>
          </cell>
          <cell r="E140" t="str">
            <v>f</v>
          </cell>
          <cell r="F140" t="str">
            <v>Total Entrada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104</v>
          </cell>
          <cell r="M140">
            <v>1193</v>
          </cell>
          <cell r="N140">
            <v>0</v>
          </cell>
          <cell r="O140">
            <v>118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132</v>
          </cell>
          <cell r="U140">
            <v>214</v>
          </cell>
          <cell r="V140">
            <v>0</v>
          </cell>
          <cell r="W140">
            <v>0</v>
          </cell>
          <cell r="X140">
            <v>0</v>
          </cell>
          <cell r="Y140">
            <v>146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</row>
        <row r="141">
          <cell r="D141">
            <v>0</v>
          </cell>
          <cell r="E141" t="str">
            <v>g</v>
          </cell>
          <cell r="F141" t="str">
            <v>Mortandad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105</v>
          </cell>
          <cell r="M141">
            <v>8</v>
          </cell>
          <cell r="N141">
            <v>0</v>
          </cell>
          <cell r="O141">
            <v>119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133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147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</row>
        <row r="142">
          <cell r="D142">
            <v>0</v>
          </cell>
          <cell r="E142" t="str">
            <v>h</v>
          </cell>
          <cell r="F142" t="str">
            <v>Reclasificación Salida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106</v>
          </cell>
          <cell r="M142">
            <v>281</v>
          </cell>
          <cell r="N142">
            <v>0</v>
          </cell>
          <cell r="O142">
            <v>120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134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148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</row>
        <row r="143">
          <cell r="D143">
            <v>0</v>
          </cell>
          <cell r="E143" t="str">
            <v>i</v>
          </cell>
          <cell r="F143" t="str">
            <v>Consumo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107</v>
          </cell>
          <cell r="M143">
            <v>0</v>
          </cell>
          <cell r="N143">
            <v>0</v>
          </cell>
          <cell r="O143">
            <v>121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135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149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</row>
        <row r="144">
          <cell r="D144">
            <v>0</v>
          </cell>
          <cell r="E144" t="str">
            <v>j</v>
          </cell>
          <cell r="F144" t="str">
            <v>Venta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108</v>
          </cell>
          <cell r="M144">
            <v>61</v>
          </cell>
          <cell r="N144">
            <v>0</v>
          </cell>
          <cell r="O144">
            <v>122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136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150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</row>
        <row r="145">
          <cell r="D145">
            <v>0</v>
          </cell>
          <cell r="E145" t="str">
            <v>k</v>
          </cell>
          <cell r="F145" t="str">
            <v>Extravío y Otros Egresos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109</v>
          </cell>
          <cell r="M145">
            <v>0</v>
          </cell>
          <cell r="N145">
            <v>0</v>
          </cell>
          <cell r="O145">
            <v>123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137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151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</row>
        <row r="146">
          <cell r="D146">
            <v>0</v>
          </cell>
          <cell r="E146" t="str">
            <v>l</v>
          </cell>
          <cell r="F146" t="str">
            <v>Total Salida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110</v>
          </cell>
          <cell r="M146">
            <v>350</v>
          </cell>
          <cell r="N146">
            <v>0</v>
          </cell>
          <cell r="O146">
            <v>124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138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152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</row>
        <row r="147">
          <cell r="D147">
            <v>0</v>
          </cell>
          <cell r="E147" t="str">
            <v>m</v>
          </cell>
          <cell r="F147" t="str">
            <v>Existencia Final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111</v>
          </cell>
          <cell r="M147">
            <v>843</v>
          </cell>
          <cell r="N147">
            <v>0</v>
          </cell>
          <cell r="O147">
            <v>125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139</v>
          </cell>
          <cell r="U147">
            <v>214</v>
          </cell>
          <cell r="V147">
            <v>0</v>
          </cell>
          <cell r="W147">
            <v>0</v>
          </cell>
          <cell r="X147">
            <v>0</v>
          </cell>
          <cell r="Y147">
            <v>153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</row>
        <row r="148">
          <cell r="D148">
            <v>0</v>
          </cell>
          <cell r="E148" t="str">
            <v>n</v>
          </cell>
          <cell r="F148" t="str">
            <v>Valor del Ganado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112</v>
          </cell>
          <cell r="M148">
            <v>25.720000267028809</v>
          </cell>
          <cell r="N148">
            <v>0</v>
          </cell>
          <cell r="O148">
            <v>126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140</v>
          </cell>
          <cell r="U148">
            <v>17.25</v>
          </cell>
          <cell r="V148">
            <v>0</v>
          </cell>
          <cell r="W148">
            <v>0</v>
          </cell>
          <cell r="X148">
            <v>0</v>
          </cell>
          <cell r="Y148">
            <v>154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</row>
        <row r="149"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</row>
        <row r="151"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 t="str">
            <v>l</v>
          </cell>
          <cell r="AA151">
            <v>0</v>
          </cell>
          <cell r="AB151">
            <v>0</v>
          </cell>
          <cell r="AC151">
            <v>0</v>
          </cell>
        </row>
        <row r="152">
          <cell r="D152">
            <v>0</v>
          </cell>
          <cell r="E152" t="str">
            <v>INC.</v>
          </cell>
          <cell r="F152" t="str">
            <v>RUBRO 6 - INVENTARIO DE LA EXISTENCIA DEL GANADO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</row>
        <row r="153">
          <cell r="D153">
            <v>0</v>
          </cell>
          <cell r="E153">
            <v>0</v>
          </cell>
          <cell r="F153" t="str">
            <v>CATEGORÍAS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</row>
        <row r="154">
          <cell r="D154">
            <v>0</v>
          </cell>
          <cell r="E154">
            <v>0</v>
          </cell>
          <cell r="F154" t="str">
            <v>MOVIMIENTOS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 t="str">
            <v>Toros</v>
          </cell>
          <cell r="M154">
            <v>0</v>
          </cell>
          <cell r="N154">
            <v>0</v>
          </cell>
          <cell r="O154" t="str">
            <v>Novillos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 t="str">
            <v>Hacienda Equina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 t="str">
            <v>Otros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</row>
        <row r="155">
          <cell r="D155">
            <v>0</v>
          </cell>
          <cell r="E155" t="str">
            <v>a</v>
          </cell>
          <cell r="F155" t="str">
            <v>Existencia Anterior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155</v>
          </cell>
          <cell r="M155">
            <v>0</v>
          </cell>
          <cell r="N155">
            <v>0</v>
          </cell>
          <cell r="O155">
            <v>169</v>
          </cell>
          <cell r="P155">
            <v>423</v>
          </cell>
          <cell r="Q155">
            <v>0</v>
          </cell>
          <cell r="R155">
            <v>0</v>
          </cell>
          <cell r="S155">
            <v>0</v>
          </cell>
          <cell r="T155">
            <v>183</v>
          </cell>
          <cell r="U155">
            <v>15</v>
          </cell>
          <cell r="V155">
            <v>0</v>
          </cell>
          <cell r="W155">
            <v>0</v>
          </cell>
          <cell r="X155">
            <v>0</v>
          </cell>
          <cell r="Y155">
            <v>197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</row>
        <row r="156">
          <cell r="D156">
            <v>0</v>
          </cell>
          <cell r="E156" t="str">
            <v>b</v>
          </cell>
          <cell r="F156" t="str">
            <v>Nacimientos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156</v>
          </cell>
          <cell r="M156">
            <v>0</v>
          </cell>
          <cell r="N156">
            <v>0</v>
          </cell>
          <cell r="O156">
            <v>170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184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198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</row>
        <row r="157">
          <cell r="D157">
            <v>0</v>
          </cell>
          <cell r="E157" t="str">
            <v>c</v>
          </cell>
          <cell r="F157" t="str">
            <v>Reclasificación Entrada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157</v>
          </cell>
          <cell r="M157">
            <v>0</v>
          </cell>
          <cell r="N157">
            <v>0</v>
          </cell>
          <cell r="O157">
            <v>171</v>
          </cell>
          <cell r="P157">
            <v>281</v>
          </cell>
          <cell r="Q157">
            <v>0</v>
          </cell>
          <cell r="R157">
            <v>0</v>
          </cell>
          <cell r="S157">
            <v>0</v>
          </cell>
          <cell r="T157">
            <v>185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199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</row>
        <row r="158">
          <cell r="D158">
            <v>0</v>
          </cell>
          <cell r="E158" t="str">
            <v>d</v>
          </cell>
          <cell r="F158" t="str">
            <v>Compra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158</v>
          </cell>
          <cell r="M158">
            <v>0</v>
          </cell>
          <cell r="N158">
            <v>0</v>
          </cell>
          <cell r="O158">
            <v>172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186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200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</row>
        <row r="159">
          <cell r="D159">
            <v>0</v>
          </cell>
          <cell r="E159" t="str">
            <v>e</v>
          </cell>
          <cell r="F159" t="str">
            <v>Aparcería y Otros Ingresos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159</v>
          </cell>
          <cell r="M159">
            <v>0</v>
          </cell>
          <cell r="N159">
            <v>0</v>
          </cell>
          <cell r="O159">
            <v>173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187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201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</row>
        <row r="160">
          <cell r="D160">
            <v>0</v>
          </cell>
          <cell r="E160" t="str">
            <v>f</v>
          </cell>
          <cell r="F160" t="str">
            <v>Total Entrada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160</v>
          </cell>
          <cell r="M160">
            <v>0</v>
          </cell>
          <cell r="N160">
            <v>0</v>
          </cell>
          <cell r="O160">
            <v>174</v>
          </cell>
          <cell r="P160">
            <v>704</v>
          </cell>
          <cell r="Q160">
            <v>0</v>
          </cell>
          <cell r="R160">
            <v>0</v>
          </cell>
          <cell r="S160">
            <v>0</v>
          </cell>
          <cell r="T160">
            <v>188</v>
          </cell>
          <cell r="U160">
            <v>15</v>
          </cell>
          <cell r="V160">
            <v>0</v>
          </cell>
          <cell r="W160">
            <v>0</v>
          </cell>
          <cell r="X160">
            <v>0</v>
          </cell>
          <cell r="Y160">
            <v>202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</row>
        <row r="161">
          <cell r="D161">
            <v>0</v>
          </cell>
          <cell r="E161" t="str">
            <v>g</v>
          </cell>
          <cell r="F161" t="str">
            <v>Mortandad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161</v>
          </cell>
          <cell r="M161">
            <v>0</v>
          </cell>
          <cell r="N161">
            <v>0</v>
          </cell>
          <cell r="O161">
            <v>175</v>
          </cell>
          <cell r="P161">
            <v>2</v>
          </cell>
          <cell r="Q161">
            <v>0</v>
          </cell>
          <cell r="R161">
            <v>0</v>
          </cell>
          <cell r="S161">
            <v>0</v>
          </cell>
          <cell r="T161">
            <v>189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203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</row>
        <row r="162">
          <cell r="D162">
            <v>0</v>
          </cell>
          <cell r="E162" t="str">
            <v>h</v>
          </cell>
          <cell r="F162" t="str">
            <v>Reclasificación Salida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162</v>
          </cell>
          <cell r="M162">
            <v>0</v>
          </cell>
          <cell r="N162">
            <v>0</v>
          </cell>
          <cell r="O162">
            <v>176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190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204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</row>
        <row r="163">
          <cell r="D163">
            <v>0</v>
          </cell>
          <cell r="E163" t="str">
            <v>i</v>
          </cell>
          <cell r="F163" t="str">
            <v>Consumo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163</v>
          </cell>
          <cell r="M163">
            <v>0</v>
          </cell>
          <cell r="N163">
            <v>0</v>
          </cell>
          <cell r="O163">
            <v>177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191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205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</row>
        <row r="164">
          <cell r="D164">
            <v>0</v>
          </cell>
          <cell r="E164" t="str">
            <v>j</v>
          </cell>
          <cell r="F164" t="str">
            <v>Venta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164</v>
          </cell>
          <cell r="M164">
            <v>0</v>
          </cell>
          <cell r="N164">
            <v>0</v>
          </cell>
          <cell r="O164">
            <v>178</v>
          </cell>
          <cell r="P164">
            <v>409</v>
          </cell>
          <cell r="Q164">
            <v>0</v>
          </cell>
          <cell r="R164">
            <v>0</v>
          </cell>
          <cell r="S164">
            <v>0</v>
          </cell>
          <cell r="T164">
            <v>192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206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</row>
        <row r="165">
          <cell r="D165">
            <v>0</v>
          </cell>
          <cell r="E165" t="str">
            <v>k</v>
          </cell>
          <cell r="F165" t="str">
            <v>Extravío y Otros Egresos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165</v>
          </cell>
          <cell r="M165">
            <v>0</v>
          </cell>
          <cell r="N165">
            <v>0</v>
          </cell>
          <cell r="O165">
            <v>179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193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207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</row>
        <row r="166">
          <cell r="D166">
            <v>0</v>
          </cell>
          <cell r="E166" t="str">
            <v>l</v>
          </cell>
          <cell r="F166" t="str">
            <v>Total Salida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166</v>
          </cell>
          <cell r="M166">
            <v>0</v>
          </cell>
          <cell r="N166">
            <v>0</v>
          </cell>
          <cell r="O166">
            <v>180</v>
          </cell>
          <cell r="P166">
            <v>411</v>
          </cell>
          <cell r="Q166">
            <v>0</v>
          </cell>
          <cell r="R166">
            <v>0</v>
          </cell>
          <cell r="S166">
            <v>0</v>
          </cell>
          <cell r="T166">
            <v>194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208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</row>
        <row r="167">
          <cell r="D167">
            <v>0</v>
          </cell>
          <cell r="E167" t="str">
            <v>m</v>
          </cell>
          <cell r="F167" t="str">
            <v>Existencia Final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167</v>
          </cell>
          <cell r="M167">
            <v>0</v>
          </cell>
          <cell r="N167">
            <v>0</v>
          </cell>
          <cell r="O167">
            <v>181</v>
          </cell>
          <cell r="P167">
            <v>293</v>
          </cell>
          <cell r="Q167">
            <v>0</v>
          </cell>
          <cell r="R167">
            <v>0</v>
          </cell>
          <cell r="S167">
            <v>0</v>
          </cell>
          <cell r="T167">
            <v>195</v>
          </cell>
          <cell r="U167">
            <v>15</v>
          </cell>
          <cell r="V167">
            <v>0</v>
          </cell>
          <cell r="W167">
            <v>0</v>
          </cell>
          <cell r="X167">
            <v>0</v>
          </cell>
          <cell r="Y167">
            <v>209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</row>
        <row r="168">
          <cell r="D168">
            <v>0</v>
          </cell>
          <cell r="E168" t="str">
            <v>n</v>
          </cell>
          <cell r="F168" t="str">
            <v>Valor del Ganado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168</v>
          </cell>
          <cell r="M168">
            <v>0</v>
          </cell>
          <cell r="N168">
            <v>0</v>
          </cell>
          <cell r="O168">
            <v>182</v>
          </cell>
          <cell r="P168">
            <v>3245516174.7599988</v>
          </cell>
          <cell r="Q168">
            <v>0</v>
          </cell>
          <cell r="R168">
            <v>0</v>
          </cell>
          <cell r="S168">
            <v>0</v>
          </cell>
          <cell r="T168">
            <v>196</v>
          </cell>
          <cell r="U168">
            <v>55714290</v>
          </cell>
          <cell r="V168">
            <v>0</v>
          </cell>
          <cell r="W168">
            <v>0</v>
          </cell>
          <cell r="X168">
            <v>0</v>
          </cell>
          <cell r="Y168">
            <v>210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</row>
        <row r="169"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 t="str">
            <v>l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</row>
        <row r="170"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</row>
        <row r="171"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</row>
        <row r="172">
          <cell r="D172">
            <v>0</v>
          </cell>
          <cell r="E172" t="str">
            <v>INC.</v>
          </cell>
          <cell r="F172" t="str">
            <v>RUBRO 7 - INFORMACIÓN DE PRODUCTOS AGRÍCOLAS EN EXISTENCIA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</row>
        <row r="173">
          <cell r="D173">
            <v>0</v>
          </cell>
          <cell r="E173">
            <v>0</v>
          </cell>
          <cell r="F173" t="str">
            <v>CANTIDAD/VALOR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 t="str">
            <v>MAÍZ</v>
          </cell>
          <cell r="M173">
            <v>0</v>
          </cell>
          <cell r="N173">
            <v>0</v>
          </cell>
          <cell r="O173" t="str">
            <v>SOJA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 t="str">
            <v>TRIGO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 t="str">
            <v>OTROS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</row>
        <row r="174">
          <cell r="D174">
            <v>0</v>
          </cell>
          <cell r="E174" t="str">
            <v>EN DEPÓSITO PROPIO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</row>
        <row r="175">
          <cell r="D175">
            <v>0</v>
          </cell>
          <cell r="E175" t="str">
            <v>a</v>
          </cell>
          <cell r="F175" t="str">
            <v>Kilogramos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211</v>
          </cell>
          <cell r="M175">
            <v>97910</v>
          </cell>
          <cell r="N175">
            <v>0</v>
          </cell>
          <cell r="O175">
            <v>215</v>
          </cell>
          <cell r="P175">
            <v>510570</v>
          </cell>
          <cell r="Q175">
            <v>0</v>
          </cell>
          <cell r="R175">
            <v>0</v>
          </cell>
          <cell r="S175">
            <v>0</v>
          </cell>
          <cell r="T175">
            <v>219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223</v>
          </cell>
          <cell r="Z175">
            <v>691020</v>
          </cell>
          <cell r="AA175">
            <v>0</v>
          </cell>
          <cell r="AB175">
            <v>0</v>
          </cell>
          <cell r="AC175">
            <v>0</v>
          </cell>
        </row>
        <row r="176">
          <cell r="D176">
            <v>0</v>
          </cell>
          <cell r="E176" t="str">
            <v>b</v>
          </cell>
          <cell r="F176" t="str">
            <v>Valor total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212</v>
          </cell>
          <cell r="M176">
            <v>42778933</v>
          </cell>
          <cell r="N176">
            <v>0</v>
          </cell>
          <cell r="O176">
            <v>216</v>
          </cell>
          <cell r="P176">
            <v>822627840</v>
          </cell>
          <cell r="Q176">
            <v>0</v>
          </cell>
          <cell r="R176">
            <v>0</v>
          </cell>
          <cell r="S176">
            <v>0</v>
          </cell>
          <cell r="T176">
            <v>220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224</v>
          </cell>
          <cell r="Z176">
            <v>487331600</v>
          </cell>
          <cell r="AA176">
            <v>0</v>
          </cell>
          <cell r="AB176">
            <v>0</v>
          </cell>
          <cell r="AC176">
            <v>0</v>
          </cell>
        </row>
        <row r="177">
          <cell r="D177">
            <v>0</v>
          </cell>
          <cell r="E177" t="str">
            <v>EN DEPÓSITO DE TERCEROS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</row>
        <row r="178">
          <cell r="D178">
            <v>0</v>
          </cell>
          <cell r="E178" t="str">
            <v>c</v>
          </cell>
          <cell r="F178" t="str">
            <v>Kilogramos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213</v>
          </cell>
          <cell r="M178">
            <v>0</v>
          </cell>
          <cell r="N178">
            <v>0</v>
          </cell>
          <cell r="O178">
            <v>217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221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225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</row>
        <row r="179">
          <cell r="D179">
            <v>0</v>
          </cell>
          <cell r="E179" t="str">
            <v>d</v>
          </cell>
          <cell r="F179" t="str">
            <v>Valor total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214</v>
          </cell>
          <cell r="M179">
            <v>0</v>
          </cell>
          <cell r="N179">
            <v>0</v>
          </cell>
          <cell r="O179">
            <v>218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222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226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</row>
        <row r="180"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</row>
        <row r="181"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</row>
        <row r="182"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</row>
        <row r="183">
          <cell r="D183">
            <v>0</v>
          </cell>
          <cell r="E183" t="str">
            <v>INFORMACIÓN COMPLEMENTARIA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</row>
        <row r="184">
          <cell r="D184">
            <v>0</v>
          </cell>
          <cell r="E184" t="str">
            <v>a</v>
          </cell>
          <cell r="F184" t="str">
            <v>RUC del Auditor o de la Empresa Auditora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227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</row>
        <row r="185">
          <cell r="D185">
            <v>0</v>
          </cell>
          <cell r="E185" t="str">
            <v>b</v>
          </cell>
          <cell r="F185" t="str">
            <v>RUC del Contador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228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</row>
        <row r="186">
          <cell r="D186">
            <v>0</v>
          </cell>
          <cell r="E186" t="str">
            <v>c</v>
          </cell>
          <cell r="F186" t="str">
            <v>Total personal ocupado en relación de dependencia al cierre del ejercicio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229</v>
          </cell>
          <cell r="Y186">
            <v>35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</row>
        <row r="187"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</row>
        <row r="188"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</row>
        <row r="189"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</row>
        <row r="190">
          <cell r="D190">
            <v>0</v>
          </cell>
          <cell r="E190" t="str">
            <v>El que suscribe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</row>
        <row r="191">
          <cell r="D191">
            <v>0</v>
          </cell>
          <cell r="E191" t="str">
            <v>en su carácter de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 t="str">
            <v>con Documento No.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</row>
        <row r="192">
          <cell r="D192">
            <v>0</v>
          </cell>
          <cell r="E192" t="str">
            <v>declara que los datos consignados en el formulario son correctos y verdaderos y han sido confeccionados sin omitir dato alguno.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</row>
        <row r="193">
          <cell r="D193">
            <v>0</v>
          </cell>
          <cell r="E193" t="str">
            <v>Lugar:_______________________________, fecha(dd/mm/Año):____/____/_______.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</row>
        <row r="194">
          <cell r="D194">
            <v>0</v>
          </cell>
          <cell r="E194" t="str">
            <v>_______________________________________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 t="str">
            <v>CERTIFICACION O SELLO DE RECEPCION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</row>
        <row r="195"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</row>
        <row r="196">
          <cell r="D196">
            <v>0</v>
          </cell>
          <cell r="E196" t="str">
            <v>Firma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 t="str">
            <v>Formulario 114 Version 1 (TAX A&amp;A 2014)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</row>
        <row r="197">
          <cell r="D197">
            <v>0</v>
          </cell>
          <cell r="E197" t="str">
            <v>Señor Contribuyente: Le recordamos que los pagos que efectúe, sean emergentes de esta declaración o por cualquier otro concepto, serán imputados en su cuenta corriente conforme a lo señalado en el Art. 162 de la Ley No. 125/91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</row>
        <row r="198"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dereços das ERBs 10-11-98"/>
      <sheetName val="Endereços das ERBs (2)"/>
      <sheetName val="Endereços das ERBs"/>
      <sheetName val="EMISSÃO.A.12-02-98.wjo"/>
      <sheetName val="CANALIZAÇÃO-A.25.02.98"/>
      <sheetName val="DADOS DE REFERÊNCIA"/>
      <sheetName val="GERAL.C.25-02-98"/>
      <sheetName val="SÓ.ERBS.A.12-02-98"/>
      <sheetName val="GERAL.teste-11.03.98"/>
      <sheetName val="TELEPAR.A.19.05.98"/>
      <sheetName val="GLOBAL.A.28.05.98"/>
      <sheetName val="DESENHOS"/>
      <sheetName val="Listas"/>
      <sheetName val="BANDA A"/>
      <sheetName val="BANDA B"/>
      <sheetName val="atc e dtc"/>
      <sheetName val="RESUMO ATC-DTC"/>
      <sheetName val="resumo dcch e acc"/>
      <sheetName val="resumo color code"/>
      <sheetName val="CADASTRO"/>
      <sheetName val="Resource Plan &amp; Calculations"/>
      <sheetName val="Inputs A"/>
      <sheetName val="Input Table"/>
      <sheetName val="Endereços_das_ERBs_10-11-98"/>
      <sheetName val="Endereços_das_ERBs_(2)"/>
      <sheetName val="Endereços_das_ERBs"/>
      <sheetName val="EMISSÃO_A_12-02-98_wjo"/>
      <sheetName val="CANALIZAÇÃO-A_25_02_98"/>
      <sheetName val="DADOS_DE_REFERÊNCIA"/>
      <sheetName val="GERAL_C_25-02-98"/>
      <sheetName val="SÓ_ERBS_A_12-02-98"/>
      <sheetName val="GERAL_teste-11_03_98"/>
      <sheetName val="TELEPAR_A_19_05_98"/>
      <sheetName val="GLOBAL_A_28_05_98"/>
      <sheetName val="BANDA_A"/>
      <sheetName val="BANDA_B"/>
      <sheetName val="atc_e_dtc"/>
      <sheetName val="RESUMO_ATC-DTC"/>
      <sheetName val="resumo_dcch_e_acc"/>
      <sheetName val="resumo_color_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4">
          <cell r="A4">
            <v>333</v>
          </cell>
          <cell r="B4">
            <v>332</v>
          </cell>
          <cell r="C4">
            <v>331</v>
          </cell>
          <cell r="D4">
            <v>330</v>
          </cell>
          <cell r="E4">
            <v>329</v>
          </cell>
          <cell r="F4">
            <v>328</v>
          </cell>
          <cell r="G4">
            <v>327</v>
          </cell>
          <cell r="H4">
            <v>326</v>
          </cell>
          <cell r="I4">
            <v>325</v>
          </cell>
          <cell r="J4">
            <v>324</v>
          </cell>
          <cell r="K4">
            <v>323</v>
          </cell>
          <cell r="L4">
            <v>322</v>
          </cell>
          <cell r="M4">
            <v>321</v>
          </cell>
          <cell r="N4">
            <v>320</v>
          </cell>
          <cell r="O4">
            <v>319</v>
          </cell>
          <cell r="P4">
            <v>318</v>
          </cell>
          <cell r="Q4">
            <v>317</v>
          </cell>
          <cell r="R4">
            <v>316</v>
          </cell>
          <cell r="S4">
            <v>315</v>
          </cell>
          <cell r="T4">
            <v>314</v>
          </cell>
          <cell r="U4">
            <v>313</v>
          </cell>
        </row>
        <row r="5">
          <cell r="A5">
            <v>312</v>
          </cell>
          <cell r="B5">
            <v>311</v>
          </cell>
          <cell r="C5">
            <v>310</v>
          </cell>
          <cell r="D5">
            <v>309</v>
          </cell>
          <cell r="E5">
            <v>308</v>
          </cell>
          <cell r="F5">
            <v>307</v>
          </cell>
          <cell r="G5">
            <v>306</v>
          </cell>
          <cell r="H5">
            <v>305</v>
          </cell>
          <cell r="I5">
            <v>304</v>
          </cell>
          <cell r="J5">
            <v>303</v>
          </cell>
          <cell r="K5">
            <v>302</v>
          </cell>
          <cell r="L5">
            <v>301</v>
          </cell>
          <cell r="M5">
            <v>300</v>
          </cell>
          <cell r="N5">
            <v>299</v>
          </cell>
          <cell r="O5">
            <v>298</v>
          </cell>
          <cell r="P5">
            <v>297</v>
          </cell>
          <cell r="Q5">
            <v>296</v>
          </cell>
          <cell r="R5">
            <v>295</v>
          </cell>
          <cell r="S5">
            <v>294</v>
          </cell>
          <cell r="T5">
            <v>293</v>
          </cell>
          <cell r="U5">
            <v>292</v>
          </cell>
        </row>
        <row r="6">
          <cell r="A6">
            <v>291</v>
          </cell>
          <cell r="B6">
            <v>290</v>
          </cell>
          <cell r="C6">
            <v>289</v>
          </cell>
          <cell r="D6">
            <v>288</v>
          </cell>
          <cell r="E6">
            <v>287</v>
          </cell>
          <cell r="F6">
            <v>286</v>
          </cell>
          <cell r="G6">
            <v>285</v>
          </cell>
          <cell r="H6">
            <v>284</v>
          </cell>
          <cell r="I6">
            <v>283</v>
          </cell>
          <cell r="J6">
            <v>282</v>
          </cell>
          <cell r="K6">
            <v>281</v>
          </cell>
          <cell r="L6">
            <v>280</v>
          </cell>
          <cell r="M6">
            <v>279</v>
          </cell>
          <cell r="N6">
            <v>278</v>
          </cell>
          <cell r="O6">
            <v>277</v>
          </cell>
          <cell r="P6">
            <v>276</v>
          </cell>
          <cell r="Q6">
            <v>275</v>
          </cell>
          <cell r="R6">
            <v>274</v>
          </cell>
          <cell r="S6">
            <v>273</v>
          </cell>
          <cell r="T6">
            <v>272</v>
          </cell>
          <cell r="U6">
            <v>271</v>
          </cell>
        </row>
        <row r="7">
          <cell r="A7">
            <v>270</v>
          </cell>
          <cell r="B7">
            <v>269</v>
          </cell>
          <cell r="C7">
            <v>268</v>
          </cell>
          <cell r="D7">
            <v>267</v>
          </cell>
          <cell r="E7">
            <v>266</v>
          </cell>
          <cell r="F7">
            <v>265</v>
          </cell>
          <cell r="G7">
            <v>264</v>
          </cell>
          <cell r="H7">
            <v>263</v>
          </cell>
          <cell r="I7">
            <v>262</v>
          </cell>
          <cell r="J7">
            <v>261</v>
          </cell>
          <cell r="K7">
            <v>260</v>
          </cell>
          <cell r="L7">
            <v>259</v>
          </cell>
          <cell r="M7">
            <v>258</v>
          </cell>
          <cell r="N7">
            <v>257</v>
          </cell>
          <cell r="O7">
            <v>256</v>
          </cell>
          <cell r="P7">
            <v>255</v>
          </cell>
          <cell r="Q7">
            <v>254</v>
          </cell>
          <cell r="R7">
            <v>253</v>
          </cell>
          <cell r="S7">
            <v>252</v>
          </cell>
          <cell r="T7">
            <v>251</v>
          </cell>
          <cell r="U7">
            <v>250</v>
          </cell>
        </row>
        <row r="8">
          <cell r="A8">
            <v>249</v>
          </cell>
          <cell r="B8">
            <v>248</v>
          </cell>
          <cell r="C8">
            <v>247</v>
          </cell>
          <cell r="D8">
            <v>246</v>
          </cell>
          <cell r="E8">
            <v>245</v>
          </cell>
          <cell r="F8">
            <v>244</v>
          </cell>
          <cell r="G8">
            <v>243</v>
          </cell>
          <cell r="H8">
            <v>242</v>
          </cell>
          <cell r="I8">
            <v>241</v>
          </cell>
          <cell r="J8">
            <v>240</v>
          </cell>
          <cell r="K8">
            <v>239</v>
          </cell>
          <cell r="L8">
            <v>238</v>
          </cell>
          <cell r="M8">
            <v>237</v>
          </cell>
          <cell r="N8">
            <v>236</v>
          </cell>
          <cell r="O8">
            <v>235</v>
          </cell>
          <cell r="P8">
            <v>234</v>
          </cell>
          <cell r="Q8">
            <v>233</v>
          </cell>
          <cell r="R8">
            <v>232</v>
          </cell>
          <cell r="S8">
            <v>231</v>
          </cell>
          <cell r="T8">
            <v>230</v>
          </cell>
          <cell r="U8">
            <v>229</v>
          </cell>
        </row>
        <row r="9">
          <cell r="A9">
            <v>228</v>
          </cell>
          <cell r="B9">
            <v>227</v>
          </cell>
          <cell r="C9">
            <v>226</v>
          </cell>
          <cell r="D9">
            <v>225</v>
          </cell>
          <cell r="E9">
            <v>224</v>
          </cell>
          <cell r="F9">
            <v>223</v>
          </cell>
          <cell r="G9">
            <v>222</v>
          </cell>
          <cell r="H9">
            <v>221</v>
          </cell>
          <cell r="I9">
            <v>220</v>
          </cell>
          <cell r="J9">
            <v>219</v>
          </cell>
          <cell r="K9">
            <v>218</v>
          </cell>
          <cell r="L9">
            <v>217</v>
          </cell>
          <cell r="M9">
            <v>216</v>
          </cell>
          <cell r="N9">
            <v>215</v>
          </cell>
          <cell r="O9">
            <v>214</v>
          </cell>
          <cell r="P9">
            <v>213</v>
          </cell>
          <cell r="Q9">
            <v>212</v>
          </cell>
          <cell r="R9">
            <v>211</v>
          </cell>
          <cell r="S9">
            <v>210</v>
          </cell>
          <cell r="T9">
            <v>209</v>
          </cell>
          <cell r="U9">
            <v>208</v>
          </cell>
        </row>
        <row r="10">
          <cell r="A10">
            <v>207</v>
          </cell>
          <cell r="B10">
            <v>206</v>
          </cell>
          <cell r="C10">
            <v>205</v>
          </cell>
          <cell r="D10">
            <v>204</v>
          </cell>
          <cell r="E10">
            <v>203</v>
          </cell>
          <cell r="F10">
            <v>202</v>
          </cell>
          <cell r="G10">
            <v>201</v>
          </cell>
          <cell r="H10">
            <v>200</v>
          </cell>
          <cell r="I10">
            <v>199</v>
          </cell>
          <cell r="J10">
            <v>198</v>
          </cell>
          <cell r="K10">
            <v>197</v>
          </cell>
          <cell r="L10">
            <v>196</v>
          </cell>
          <cell r="M10">
            <v>195</v>
          </cell>
          <cell r="N10">
            <v>194</v>
          </cell>
          <cell r="O10">
            <v>193</v>
          </cell>
          <cell r="P10">
            <v>192</v>
          </cell>
          <cell r="Q10">
            <v>191</v>
          </cell>
          <cell r="R10">
            <v>190</v>
          </cell>
          <cell r="S10">
            <v>189</v>
          </cell>
          <cell r="T10">
            <v>188</v>
          </cell>
          <cell r="U10">
            <v>187</v>
          </cell>
        </row>
        <row r="11">
          <cell r="A11">
            <v>186</v>
          </cell>
          <cell r="B11">
            <v>185</v>
          </cell>
          <cell r="C11">
            <v>184</v>
          </cell>
          <cell r="D11">
            <v>183</v>
          </cell>
          <cell r="E11">
            <v>182</v>
          </cell>
          <cell r="F11">
            <v>181</v>
          </cell>
          <cell r="G11">
            <v>180</v>
          </cell>
          <cell r="H11">
            <v>179</v>
          </cell>
          <cell r="I11">
            <v>178</v>
          </cell>
          <cell r="J11">
            <v>177</v>
          </cell>
          <cell r="K11">
            <v>176</v>
          </cell>
          <cell r="L11">
            <v>175</v>
          </cell>
          <cell r="M11">
            <v>174</v>
          </cell>
          <cell r="N11">
            <v>173</v>
          </cell>
          <cell r="O11">
            <v>172</v>
          </cell>
          <cell r="P11">
            <v>171</v>
          </cell>
          <cell r="Q11">
            <v>170</v>
          </cell>
          <cell r="R11">
            <v>169</v>
          </cell>
          <cell r="S11">
            <v>168</v>
          </cell>
          <cell r="T11">
            <v>167</v>
          </cell>
          <cell r="U11">
            <v>166</v>
          </cell>
        </row>
        <row r="12">
          <cell r="A12">
            <v>165</v>
          </cell>
          <cell r="B12">
            <v>164</v>
          </cell>
          <cell r="C12">
            <v>163</v>
          </cell>
          <cell r="D12">
            <v>162</v>
          </cell>
          <cell r="E12">
            <v>161</v>
          </cell>
          <cell r="F12">
            <v>160</v>
          </cell>
          <cell r="G12">
            <v>159</v>
          </cell>
          <cell r="H12">
            <v>158</v>
          </cell>
          <cell r="I12">
            <v>157</v>
          </cell>
          <cell r="J12">
            <v>156</v>
          </cell>
          <cell r="K12">
            <v>155</v>
          </cell>
          <cell r="L12">
            <v>154</v>
          </cell>
          <cell r="M12">
            <v>153</v>
          </cell>
          <cell r="N12">
            <v>152</v>
          </cell>
          <cell r="O12">
            <v>151</v>
          </cell>
          <cell r="P12">
            <v>150</v>
          </cell>
          <cell r="Q12">
            <v>149</v>
          </cell>
          <cell r="R12">
            <v>148</v>
          </cell>
          <cell r="S12">
            <v>147</v>
          </cell>
          <cell r="T12">
            <v>146</v>
          </cell>
          <cell r="U12">
            <v>145</v>
          </cell>
        </row>
        <row r="13">
          <cell r="A13">
            <v>144</v>
          </cell>
          <cell r="B13">
            <v>143</v>
          </cell>
          <cell r="C13">
            <v>142</v>
          </cell>
          <cell r="D13">
            <v>141</v>
          </cell>
          <cell r="E13">
            <v>140</v>
          </cell>
          <cell r="F13">
            <v>139</v>
          </cell>
          <cell r="G13">
            <v>138</v>
          </cell>
          <cell r="H13">
            <v>137</v>
          </cell>
          <cell r="I13">
            <v>136</v>
          </cell>
          <cell r="J13">
            <v>135</v>
          </cell>
          <cell r="K13">
            <v>134</v>
          </cell>
          <cell r="L13">
            <v>133</v>
          </cell>
          <cell r="M13">
            <v>132</v>
          </cell>
          <cell r="N13">
            <v>131</v>
          </cell>
          <cell r="O13">
            <v>130</v>
          </cell>
          <cell r="P13">
            <v>129</v>
          </cell>
          <cell r="Q13">
            <v>128</v>
          </cell>
          <cell r="R13">
            <v>127</v>
          </cell>
          <cell r="S13">
            <v>126</v>
          </cell>
          <cell r="T13">
            <v>125</v>
          </cell>
          <cell r="U13">
            <v>124</v>
          </cell>
        </row>
        <row r="14">
          <cell r="A14">
            <v>123</v>
          </cell>
          <cell r="B14">
            <v>122</v>
          </cell>
          <cell r="C14">
            <v>121</v>
          </cell>
          <cell r="D14">
            <v>120</v>
          </cell>
          <cell r="E14">
            <v>119</v>
          </cell>
          <cell r="F14">
            <v>118</v>
          </cell>
          <cell r="G14">
            <v>117</v>
          </cell>
          <cell r="H14">
            <v>116</v>
          </cell>
          <cell r="I14">
            <v>115</v>
          </cell>
          <cell r="J14">
            <v>114</v>
          </cell>
          <cell r="K14">
            <v>113</v>
          </cell>
          <cell r="L14">
            <v>112</v>
          </cell>
          <cell r="M14">
            <v>111</v>
          </cell>
          <cell r="N14">
            <v>110</v>
          </cell>
          <cell r="O14">
            <v>109</v>
          </cell>
          <cell r="P14">
            <v>108</v>
          </cell>
          <cell r="Q14">
            <v>107</v>
          </cell>
          <cell r="R14">
            <v>106</v>
          </cell>
          <cell r="S14">
            <v>105</v>
          </cell>
          <cell r="T14">
            <v>104</v>
          </cell>
          <cell r="U14">
            <v>103</v>
          </cell>
        </row>
        <row r="15">
          <cell r="A15">
            <v>102</v>
          </cell>
          <cell r="B15">
            <v>101</v>
          </cell>
          <cell r="C15">
            <v>100</v>
          </cell>
          <cell r="D15">
            <v>99</v>
          </cell>
          <cell r="E15">
            <v>98</v>
          </cell>
          <cell r="F15">
            <v>97</v>
          </cell>
          <cell r="G15">
            <v>96</v>
          </cell>
          <cell r="H15">
            <v>95</v>
          </cell>
          <cell r="I15">
            <v>94</v>
          </cell>
          <cell r="J15">
            <v>93</v>
          </cell>
          <cell r="K15">
            <v>92</v>
          </cell>
          <cell r="L15">
            <v>91</v>
          </cell>
          <cell r="M15">
            <v>90</v>
          </cell>
          <cell r="N15">
            <v>89</v>
          </cell>
          <cell r="O15">
            <v>88</v>
          </cell>
          <cell r="P15">
            <v>87</v>
          </cell>
          <cell r="Q15">
            <v>86</v>
          </cell>
          <cell r="R15">
            <v>85</v>
          </cell>
          <cell r="S15">
            <v>84</v>
          </cell>
          <cell r="T15">
            <v>83</v>
          </cell>
          <cell r="U15">
            <v>82</v>
          </cell>
        </row>
        <row r="16">
          <cell r="A16">
            <v>81</v>
          </cell>
          <cell r="B16">
            <v>80</v>
          </cell>
          <cell r="C16">
            <v>79</v>
          </cell>
          <cell r="D16">
            <v>78</v>
          </cell>
          <cell r="E16">
            <v>77</v>
          </cell>
          <cell r="F16">
            <v>76</v>
          </cell>
          <cell r="G16">
            <v>75</v>
          </cell>
          <cell r="H16">
            <v>74</v>
          </cell>
          <cell r="I16">
            <v>73</v>
          </cell>
          <cell r="J16">
            <v>72</v>
          </cell>
          <cell r="K16">
            <v>71</v>
          </cell>
          <cell r="L16">
            <v>70</v>
          </cell>
          <cell r="M16">
            <v>69</v>
          </cell>
          <cell r="N16">
            <v>68</v>
          </cell>
          <cell r="O16">
            <v>67</v>
          </cell>
          <cell r="P16">
            <v>66</v>
          </cell>
          <cell r="Q16">
            <v>65</v>
          </cell>
          <cell r="R16">
            <v>64</v>
          </cell>
          <cell r="S16">
            <v>63</v>
          </cell>
          <cell r="T16">
            <v>62</v>
          </cell>
          <cell r="U16">
            <v>61</v>
          </cell>
        </row>
        <row r="17">
          <cell r="A17">
            <v>60</v>
          </cell>
          <cell r="B17">
            <v>59</v>
          </cell>
          <cell r="C17">
            <v>58</v>
          </cell>
          <cell r="D17">
            <v>57</v>
          </cell>
          <cell r="E17">
            <v>56</v>
          </cell>
          <cell r="F17">
            <v>55</v>
          </cell>
          <cell r="G17">
            <v>54</v>
          </cell>
          <cell r="H17">
            <v>53</v>
          </cell>
          <cell r="I17">
            <v>52</v>
          </cell>
          <cell r="J17">
            <v>51</v>
          </cell>
          <cell r="K17">
            <v>50</v>
          </cell>
          <cell r="L17">
            <v>49</v>
          </cell>
          <cell r="M17">
            <v>48</v>
          </cell>
          <cell r="N17">
            <v>47</v>
          </cell>
          <cell r="O17">
            <v>46</v>
          </cell>
          <cell r="P17">
            <v>45</v>
          </cell>
          <cell r="Q17">
            <v>44</v>
          </cell>
          <cell r="R17">
            <v>43</v>
          </cell>
          <cell r="S17">
            <v>42</v>
          </cell>
          <cell r="T17">
            <v>41</v>
          </cell>
          <cell r="U17">
            <v>40</v>
          </cell>
        </row>
        <row r="18">
          <cell r="A18">
            <v>39</v>
          </cell>
          <cell r="B18">
            <v>38</v>
          </cell>
          <cell r="C18">
            <v>37</v>
          </cell>
          <cell r="D18">
            <v>36</v>
          </cell>
          <cell r="E18">
            <v>35</v>
          </cell>
          <cell r="F18">
            <v>34</v>
          </cell>
          <cell r="G18">
            <v>33</v>
          </cell>
          <cell r="H18">
            <v>32</v>
          </cell>
          <cell r="I18">
            <v>31</v>
          </cell>
          <cell r="J18">
            <v>30</v>
          </cell>
          <cell r="K18">
            <v>29</v>
          </cell>
          <cell r="L18">
            <v>28</v>
          </cell>
          <cell r="M18">
            <v>27</v>
          </cell>
          <cell r="N18">
            <v>26</v>
          </cell>
          <cell r="O18">
            <v>25</v>
          </cell>
          <cell r="P18">
            <v>24</v>
          </cell>
          <cell r="Q18">
            <v>23</v>
          </cell>
          <cell r="R18">
            <v>22</v>
          </cell>
          <cell r="S18">
            <v>21</v>
          </cell>
          <cell r="T18">
            <v>20</v>
          </cell>
          <cell r="U18">
            <v>19</v>
          </cell>
        </row>
        <row r="19">
          <cell r="A19">
            <v>18</v>
          </cell>
          <cell r="B19">
            <v>17</v>
          </cell>
          <cell r="C19">
            <v>16</v>
          </cell>
          <cell r="D19">
            <v>15</v>
          </cell>
          <cell r="E19">
            <v>14</v>
          </cell>
          <cell r="F19">
            <v>13</v>
          </cell>
          <cell r="G19">
            <v>12</v>
          </cell>
          <cell r="H19">
            <v>11</v>
          </cell>
          <cell r="I19">
            <v>10</v>
          </cell>
          <cell r="J19">
            <v>9</v>
          </cell>
          <cell r="K19">
            <v>8</v>
          </cell>
          <cell r="L19">
            <v>7</v>
          </cell>
          <cell r="M19">
            <v>6</v>
          </cell>
          <cell r="N19">
            <v>5</v>
          </cell>
          <cell r="O19">
            <v>4</v>
          </cell>
          <cell r="P19">
            <v>3</v>
          </cell>
          <cell r="Q19">
            <v>2</v>
          </cell>
          <cell r="R19">
            <v>1</v>
          </cell>
        </row>
        <row r="20">
          <cell r="S20">
            <v>1023</v>
          </cell>
          <cell r="T20">
            <v>1022</v>
          </cell>
          <cell r="U20">
            <v>1021</v>
          </cell>
        </row>
        <row r="21">
          <cell r="A21">
            <v>1020</v>
          </cell>
          <cell r="B21">
            <v>1019</v>
          </cell>
          <cell r="C21">
            <v>1018</v>
          </cell>
          <cell r="D21">
            <v>1017</v>
          </cell>
          <cell r="E21">
            <v>1016</v>
          </cell>
          <cell r="F21">
            <v>1015</v>
          </cell>
          <cell r="G21">
            <v>1014</v>
          </cell>
          <cell r="H21">
            <v>1013</v>
          </cell>
          <cell r="I21">
            <v>1012</v>
          </cell>
          <cell r="J21">
            <v>1011</v>
          </cell>
          <cell r="K21">
            <v>1010</v>
          </cell>
          <cell r="L21">
            <v>1009</v>
          </cell>
          <cell r="M21">
            <v>1008</v>
          </cell>
          <cell r="N21">
            <v>1007</v>
          </cell>
          <cell r="O21">
            <v>1006</v>
          </cell>
          <cell r="P21">
            <v>1005</v>
          </cell>
          <cell r="Q21">
            <v>1004</v>
          </cell>
          <cell r="R21">
            <v>1003</v>
          </cell>
          <cell r="S21">
            <v>1002</v>
          </cell>
          <cell r="T21">
            <v>1001</v>
          </cell>
          <cell r="U21">
            <v>1000</v>
          </cell>
        </row>
        <row r="22">
          <cell r="A22">
            <v>999</v>
          </cell>
          <cell r="B22">
            <v>998</v>
          </cell>
          <cell r="C22">
            <v>997</v>
          </cell>
          <cell r="D22">
            <v>996</v>
          </cell>
          <cell r="E22">
            <v>995</v>
          </cell>
          <cell r="F22">
            <v>994</v>
          </cell>
          <cell r="G22">
            <v>993</v>
          </cell>
          <cell r="H22">
            <v>992</v>
          </cell>
          <cell r="I22">
            <v>991</v>
          </cell>
        </row>
        <row r="23">
          <cell r="J23">
            <v>716</v>
          </cell>
          <cell r="K23">
            <v>715</v>
          </cell>
          <cell r="L23">
            <v>714</v>
          </cell>
          <cell r="M23">
            <v>713</v>
          </cell>
          <cell r="N23">
            <v>712</v>
          </cell>
          <cell r="O23">
            <v>711</v>
          </cell>
          <cell r="P23">
            <v>710</v>
          </cell>
          <cell r="Q23">
            <v>709</v>
          </cell>
          <cell r="R23">
            <v>708</v>
          </cell>
          <cell r="S23">
            <v>707</v>
          </cell>
          <cell r="T23">
            <v>706</v>
          </cell>
          <cell r="U23">
            <v>705</v>
          </cell>
        </row>
        <row r="24">
          <cell r="A24">
            <v>704</v>
          </cell>
          <cell r="B24">
            <v>703</v>
          </cell>
          <cell r="C24">
            <v>702</v>
          </cell>
          <cell r="D24">
            <v>701</v>
          </cell>
          <cell r="E24">
            <v>700</v>
          </cell>
          <cell r="F24">
            <v>699</v>
          </cell>
          <cell r="G24">
            <v>698</v>
          </cell>
          <cell r="H24">
            <v>697</v>
          </cell>
          <cell r="I24">
            <v>696</v>
          </cell>
          <cell r="J24">
            <v>695</v>
          </cell>
          <cell r="K24">
            <v>694</v>
          </cell>
          <cell r="L24">
            <v>693</v>
          </cell>
          <cell r="M24">
            <v>692</v>
          </cell>
          <cell r="N24">
            <v>691</v>
          </cell>
          <cell r="O24">
            <v>690</v>
          </cell>
          <cell r="P24">
            <v>689</v>
          </cell>
          <cell r="Q24">
            <v>688</v>
          </cell>
          <cell r="R24">
            <v>687</v>
          </cell>
          <cell r="S24">
            <v>686</v>
          </cell>
          <cell r="T24">
            <v>685</v>
          </cell>
          <cell r="U24">
            <v>684</v>
          </cell>
        </row>
        <row r="25">
          <cell r="A25">
            <v>683</v>
          </cell>
          <cell r="B25">
            <v>682</v>
          </cell>
          <cell r="C25">
            <v>681</v>
          </cell>
          <cell r="D25">
            <v>680</v>
          </cell>
          <cell r="E25">
            <v>679</v>
          </cell>
          <cell r="F25">
            <v>678</v>
          </cell>
          <cell r="G25">
            <v>677</v>
          </cell>
          <cell r="H25">
            <v>676</v>
          </cell>
          <cell r="I25">
            <v>675</v>
          </cell>
          <cell r="J25">
            <v>674</v>
          </cell>
          <cell r="K25">
            <v>673</v>
          </cell>
          <cell r="L25">
            <v>672</v>
          </cell>
          <cell r="M25">
            <v>671</v>
          </cell>
          <cell r="N25">
            <v>670</v>
          </cell>
          <cell r="O25">
            <v>669</v>
          </cell>
          <cell r="P25">
            <v>668</v>
          </cell>
          <cell r="Q25">
            <v>667</v>
          </cell>
        </row>
      </sheetData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Monoposte 45"/>
      <sheetName val="Mastil 30"/>
      <sheetName val="Mastil 45"/>
      <sheetName val="Mastil 60"/>
      <sheetName val="Mastil 90"/>
      <sheetName val="Pedestales"/>
      <sheetName val="Torre 45"/>
      <sheetName val="Torre 90"/>
      <sheetName val="Prec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7">
          <cell r="A7">
            <v>1</v>
          </cell>
          <cell r="B7" t="str">
            <v>Servicios de Ingenieria</v>
          </cell>
        </row>
        <row r="8">
          <cell r="A8" t="str">
            <v>1.1</v>
          </cell>
          <cell r="B8" t="str">
            <v>Relevamiento de sitio</v>
          </cell>
          <cell r="C8" t="str">
            <v>u</v>
          </cell>
          <cell r="D8">
            <v>96.46</v>
          </cell>
        </row>
        <row r="9">
          <cell r="A9" t="str">
            <v>1.2</v>
          </cell>
          <cell r="B9" t="str">
            <v>Estudio de Suelos</v>
          </cell>
          <cell r="C9" t="str">
            <v>u</v>
          </cell>
          <cell r="D9">
            <v>455.51</v>
          </cell>
        </row>
        <row r="10">
          <cell r="A10" t="str">
            <v>1.3</v>
          </cell>
          <cell r="B10" t="str">
            <v>Cálculo de Fundaciones (sitios a piso y sobre azotea)</v>
          </cell>
          <cell r="C10" t="str">
            <v>u</v>
          </cell>
          <cell r="D10">
            <v>303.67</v>
          </cell>
        </row>
        <row r="11">
          <cell r="A11" t="str">
            <v>1.4</v>
          </cell>
          <cell r="B11" t="str">
            <v>Verificación de terraza de BO y cálculo de banquina p/equipos</v>
          </cell>
          <cell r="C11" t="str">
            <v>u</v>
          </cell>
          <cell r="D11">
            <v>496</v>
          </cell>
        </row>
        <row r="12">
          <cell r="A12" t="str">
            <v>1.5</v>
          </cell>
          <cell r="B12" t="str">
            <v>Verificación de estructuras metálicas (torre, monopolo o mástil)</v>
          </cell>
          <cell r="C12" t="str">
            <v>u</v>
          </cell>
          <cell r="D12">
            <v>404.9</v>
          </cell>
        </row>
        <row r="13">
          <cell r="A13" t="str">
            <v>1.6</v>
          </cell>
          <cell r="B13" t="str">
            <v>Verificación de pedestales y soportes de antenas (en torre, monopolo o mástil)</v>
          </cell>
          <cell r="C13" t="str">
            <v>u</v>
          </cell>
          <cell r="D13">
            <v>202.45</v>
          </cell>
        </row>
        <row r="14">
          <cell r="A14" t="str">
            <v>1.7</v>
          </cell>
          <cell r="B14" t="str">
            <v>Ingeniería de detalle de soportes especiales o modificación de estructuras existentes</v>
          </cell>
          <cell r="C14" t="str">
            <v>u</v>
          </cell>
          <cell r="D14">
            <v>303.67</v>
          </cell>
        </row>
        <row r="15">
          <cell r="A15" t="str">
            <v>1.8</v>
          </cell>
          <cell r="B15" t="str">
            <v>Pliego de obra</v>
          </cell>
          <cell r="C15" t="str">
            <v>u</v>
          </cell>
          <cell r="D15">
            <v>73.39</v>
          </cell>
        </row>
        <row r="16">
          <cell r="A16">
            <v>2</v>
          </cell>
          <cell r="B16" t="str">
            <v>Adquisición de Sitios</v>
          </cell>
          <cell r="D16">
            <v>0</v>
          </cell>
        </row>
        <row r="17">
          <cell r="A17" t="str">
            <v>2.1</v>
          </cell>
          <cell r="B17" t="str">
            <v>Gestión de adquisición de Sitios</v>
          </cell>
          <cell r="C17" t="str">
            <v>u</v>
          </cell>
          <cell r="D17">
            <v>3178.77</v>
          </cell>
        </row>
        <row r="18">
          <cell r="A18" t="str">
            <v>2.2</v>
          </cell>
          <cell r="B18" t="str">
            <v>Estudio de Impacto Ambiental</v>
          </cell>
          <cell r="C18" t="str">
            <v>u</v>
          </cell>
          <cell r="D18">
            <v>683.22</v>
          </cell>
        </row>
        <row r="19">
          <cell r="A19" t="str">
            <v>2.3</v>
          </cell>
          <cell r="B19" t="str">
            <v>Trámites de Energía</v>
          </cell>
          <cell r="C19" t="str">
            <v>u</v>
          </cell>
          <cell r="D19">
            <v>213.36</v>
          </cell>
        </row>
        <row r="20">
          <cell r="A20">
            <v>3</v>
          </cell>
          <cell r="B20" t="str">
            <v>Tareas Preliminares</v>
          </cell>
        </row>
        <row r="21">
          <cell r="A21" t="str">
            <v>3.1</v>
          </cell>
          <cell r="B21" t="str">
            <v>Limpieza General de Terreno.</v>
          </cell>
          <cell r="C21" t="str">
            <v>m2</v>
          </cell>
          <cell r="D21">
            <v>0.76</v>
          </cell>
        </row>
        <row r="22">
          <cell r="A22" t="str">
            <v>3.2</v>
          </cell>
          <cell r="B22" t="str">
            <v>Cegado de Pozos Negros, Zanjas ,ect.</v>
          </cell>
          <cell r="C22" t="str">
            <v>m3</v>
          </cell>
          <cell r="D22">
            <v>25.28</v>
          </cell>
        </row>
        <row r="23">
          <cell r="A23" t="str">
            <v>3.3</v>
          </cell>
          <cell r="B23" t="str">
            <v>Tareas de Replanteo</v>
          </cell>
          <cell r="C23" t="str">
            <v>u</v>
          </cell>
          <cell r="D23">
            <v>69.67</v>
          </cell>
        </row>
        <row r="24">
          <cell r="A24" t="str">
            <v>3.4</v>
          </cell>
          <cell r="B24" t="str">
            <v>Demoliciones (de mamposterías)</v>
          </cell>
          <cell r="C24" t="str">
            <v>m3</v>
          </cell>
          <cell r="D24">
            <v>75.92</v>
          </cell>
        </row>
        <row r="25">
          <cell r="A25" t="str">
            <v>3.5</v>
          </cell>
          <cell r="B25" t="str">
            <v>Cerramiento de obra</v>
          </cell>
          <cell r="C25" t="str">
            <v>m</v>
          </cell>
          <cell r="D25">
            <v>10.72</v>
          </cell>
        </row>
        <row r="26">
          <cell r="A26">
            <v>4</v>
          </cell>
          <cell r="B26" t="str">
            <v>Accesos</v>
          </cell>
          <cell r="D26">
            <v>0</v>
          </cell>
        </row>
        <row r="27">
          <cell r="A27" t="str">
            <v>4.1</v>
          </cell>
          <cell r="B27" t="str">
            <v>Adecuación Camino Existente</v>
          </cell>
          <cell r="C27" t="str">
            <v>m2</v>
          </cell>
          <cell r="D27">
            <v>9.11</v>
          </cell>
        </row>
        <row r="28">
          <cell r="A28" t="str">
            <v>4.2</v>
          </cell>
          <cell r="B28" t="str">
            <v>Camino de Acceso</v>
          </cell>
          <cell r="C28" t="str">
            <v>m2</v>
          </cell>
          <cell r="D28">
            <v>17.71</v>
          </cell>
        </row>
        <row r="29">
          <cell r="A29" t="str">
            <v>4.3</v>
          </cell>
          <cell r="B29" t="str">
            <v>Alcantarilla tipo PG</v>
          </cell>
          <cell r="C29" t="str">
            <v>u</v>
          </cell>
          <cell r="D29">
            <v>506.12</v>
          </cell>
        </row>
        <row r="30">
          <cell r="A30" t="str">
            <v>4.4</v>
          </cell>
          <cell r="B30" t="str">
            <v>Alcantarilla tipo VN</v>
          </cell>
          <cell r="C30" t="str">
            <v>u</v>
          </cell>
          <cell r="D30">
            <v>708.57</v>
          </cell>
        </row>
        <row r="31">
          <cell r="A31" t="str">
            <v>4.5</v>
          </cell>
          <cell r="B31" t="str">
            <v>Construcción de Vereda</v>
          </cell>
          <cell r="C31" t="str">
            <v>m2</v>
          </cell>
          <cell r="D31">
            <v>29.48</v>
          </cell>
        </row>
        <row r="32">
          <cell r="A32" t="str">
            <v>4.6</v>
          </cell>
          <cell r="B32" t="str">
            <v>Construcción de Entrada de HºAº</v>
          </cell>
          <cell r="C32" t="str">
            <v>m2</v>
          </cell>
          <cell r="D32">
            <v>32.15</v>
          </cell>
        </row>
        <row r="33">
          <cell r="A33" t="str">
            <v>4.7</v>
          </cell>
          <cell r="B33" t="str">
            <v>Adecuación retiro municipal</v>
          </cell>
          <cell r="C33" t="str">
            <v>m2</v>
          </cell>
          <cell r="D33">
            <v>8.4600000000000009</v>
          </cell>
        </row>
        <row r="34">
          <cell r="A34">
            <v>5</v>
          </cell>
          <cell r="B34" t="str">
            <v>Prepar. del Sitio</v>
          </cell>
          <cell r="D34">
            <v>0</v>
          </cell>
        </row>
        <row r="35">
          <cell r="A35" t="str">
            <v>5.1</v>
          </cell>
          <cell r="B35" t="str">
            <v>Limpieza y relleno</v>
          </cell>
          <cell r="C35" t="str">
            <v>m2</v>
          </cell>
          <cell r="D35">
            <v>6.65</v>
          </cell>
        </row>
        <row r="36">
          <cell r="A36" t="str">
            <v>5.2</v>
          </cell>
          <cell r="B36" t="str">
            <v>Herbicida</v>
          </cell>
          <cell r="C36" t="str">
            <v>m2</v>
          </cell>
          <cell r="D36">
            <v>0.61</v>
          </cell>
        </row>
        <row r="37">
          <cell r="A37" t="str">
            <v>5.3</v>
          </cell>
          <cell r="B37" t="str">
            <v>Piedra partida</v>
          </cell>
          <cell r="C37" t="str">
            <v>m2</v>
          </cell>
          <cell r="D37">
            <v>3.9</v>
          </cell>
        </row>
        <row r="38">
          <cell r="A38" t="str">
            <v>5.4</v>
          </cell>
          <cell r="B38" t="str">
            <v>Terraplen adicional (compactado)</v>
          </cell>
          <cell r="C38" t="str">
            <v>m3</v>
          </cell>
          <cell r="D38">
            <v>16.079999999999998</v>
          </cell>
        </row>
        <row r="39">
          <cell r="A39">
            <v>6</v>
          </cell>
          <cell r="B39" t="str">
            <v>H° A° - Fund de Torres Auto Soport. / Fund de Monoposte</v>
          </cell>
          <cell r="D39">
            <v>0</v>
          </cell>
        </row>
        <row r="40">
          <cell r="A40" t="str">
            <v>6.1</v>
          </cell>
          <cell r="B40" t="str">
            <v>Superficial - Zapata Corridas</v>
          </cell>
          <cell r="C40" t="str">
            <v>m3</v>
          </cell>
          <cell r="D40">
            <v>334.04</v>
          </cell>
        </row>
        <row r="41">
          <cell r="A41" t="str">
            <v>6.2</v>
          </cell>
          <cell r="B41" t="str">
            <v>Superficial - Plateas</v>
          </cell>
          <cell r="C41" t="str">
            <v>m3</v>
          </cell>
          <cell r="D41">
            <v>359.35</v>
          </cell>
        </row>
        <row r="42">
          <cell r="A42" t="str">
            <v>6.3</v>
          </cell>
          <cell r="B42" t="str">
            <v>Profundas - Pozos Romanos</v>
          </cell>
          <cell r="C42" t="str">
            <v>m3</v>
          </cell>
          <cell r="D42">
            <v>334.04</v>
          </cell>
        </row>
        <row r="43">
          <cell r="A43" t="str">
            <v>6.4</v>
          </cell>
          <cell r="B43" t="str">
            <v>Pilotes excavados sin lodo</v>
          </cell>
          <cell r="C43" t="str">
            <v>m3</v>
          </cell>
          <cell r="D43">
            <v>556.73</v>
          </cell>
        </row>
        <row r="44">
          <cell r="A44" t="str">
            <v>6.5</v>
          </cell>
          <cell r="B44" t="str">
            <v>Profundas - Pilotes Excavados con Lodo</v>
          </cell>
          <cell r="C44" t="str">
            <v>m3</v>
          </cell>
          <cell r="D44">
            <v>657.96</v>
          </cell>
        </row>
        <row r="45">
          <cell r="B45" t="str">
            <v>Notas: Cuantías entre 170 y 125 kg. de Fe/M3 de H°</v>
          </cell>
          <cell r="D45">
            <v>0</v>
          </cell>
        </row>
        <row r="46">
          <cell r="A46">
            <v>7</v>
          </cell>
          <cell r="B46" t="str">
            <v>H° A° - Fund de Torres Arriostrada</v>
          </cell>
          <cell r="D46">
            <v>0</v>
          </cell>
        </row>
        <row r="47">
          <cell r="A47" t="str">
            <v>7.1</v>
          </cell>
          <cell r="B47" t="str">
            <v>Superficiales - Bases (y anclajes a piso)</v>
          </cell>
          <cell r="C47" t="str">
            <v>m3</v>
          </cell>
          <cell r="D47">
            <v>289.67</v>
          </cell>
        </row>
        <row r="48">
          <cell r="A48" t="str">
            <v>7.2</v>
          </cell>
          <cell r="B48" t="str">
            <v>Dados de Hormigón Armado para anclaje de mástil s/edificio</v>
          </cell>
          <cell r="C48" t="str">
            <v>u</v>
          </cell>
          <cell r="D48">
            <v>152.77000000000001</v>
          </cell>
        </row>
        <row r="49">
          <cell r="A49" t="str">
            <v>7.3</v>
          </cell>
          <cell r="B49" t="str">
            <v>Provisión de tillas y anclajes</v>
          </cell>
          <cell r="C49" t="str">
            <v>kg</v>
          </cell>
          <cell r="D49">
            <v>2.38</v>
          </cell>
        </row>
        <row r="50">
          <cell r="A50" t="str">
            <v>7.4</v>
          </cell>
          <cell r="B50" t="str">
            <v>Anclajes químicos</v>
          </cell>
          <cell r="C50" t="str">
            <v>un</v>
          </cell>
          <cell r="D50">
            <v>13.16</v>
          </cell>
        </row>
        <row r="51">
          <cell r="B51" t="str">
            <v>Nota: Cuantías entre 90 y 45 kg. de Fe/M3 de H°</v>
          </cell>
          <cell r="D51">
            <v>0</v>
          </cell>
        </row>
        <row r="52">
          <cell r="A52">
            <v>8</v>
          </cell>
          <cell r="B52" t="str">
            <v>H° A° - Fund de Equipos</v>
          </cell>
          <cell r="D52">
            <v>0</v>
          </cell>
        </row>
        <row r="53">
          <cell r="A53" t="str">
            <v>8.1</v>
          </cell>
          <cell r="B53" t="str">
            <v>Superficiales - Plateas</v>
          </cell>
          <cell r="C53" t="str">
            <v>m3</v>
          </cell>
          <cell r="D53">
            <v>235.19</v>
          </cell>
        </row>
        <row r="54">
          <cell r="B54" t="str">
            <v>Nota: Cuantía 30kg de Fe/M3 de H°</v>
          </cell>
          <cell r="D54">
            <v>0</v>
          </cell>
        </row>
        <row r="55">
          <cell r="A55" t="str">
            <v>8.2</v>
          </cell>
          <cell r="B55" t="str">
            <v>Anclaje de equipos</v>
          </cell>
          <cell r="C55" t="str">
            <v>gl</v>
          </cell>
          <cell r="D55">
            <v>68.16</v>
          </cell>
        </row>
        <row r="56">
          <cell r="A56">
            <v>9</v>
          </cell>
          <cell r="B56" t="str">
            <v>Alimentación Eléctrica</v>
          </cell>
          <cell r="D56">
            <v>0</v>
          </cell>
        </row>
        <row r="57">
          <cell r="A57" t="str">
            <v>9.1</v>
          </cell>
          <cell r="B57" t="str">
            <v>Pilar de Acometida Monofásico</v>
          </cell>
          <cell r="C57" t="str">
            <v>u</v>
          </cell>
          <cell r="D57">
            <v>755.02</v>
          </cell>
        </row>
        <row r="58">
          <cell r="A58" t="str">
            <v>9.2</v>
          </cell>
          <cell r="B58" t="str">
            <v>Pilar de Acometida Trifásico</v>
          </cell>
          <cell r="C58" t="str">
            <v>u</v>
          </cell>
          <cell r="D58">
            <v>780.32</v>
          </cell>
        </row>
        <row r="59">
          <cell r="A59" t="str">
            <v>9.3</v>
          </cell>
          <cell r="B59" t="str">
            <v>Tablero de distribución monofasico (para sitios outdoor)</v>
          </cell>
          <cell r="C59" t="str">
            <v>u</v>
          </cell>
          <cell r="D59">
            <v>734.94</v>
          </cell>
        </row>
        <row r="60">
          <cell r="A60" t="str">
            <v>9.4</v>
          </cell>
          <cell r="B60" t="str">
            <v>Tablero de distribución trifasico (para sitios outdoor)</v>
          </cell>
          <cell r="C60" t="str">
            <v>u</v>
          </cell>
          <cell r="D60">
            <v>760.24</v>
          </cell>
        </row>
        <row r="61">
          <cell r="A61" t="str">
            <v>9.5</v>
          </cell>
          <cell r="B61" t="str">
            <v>Conexiones</v>
          </cell>
          <cell r="C61" t="str">
            <v>gl</v>
          </cell>
          <cell r="D61">
            <v>87.56</v>
          </cell>
        </row>
        <row r="62">
          <cell r="A62" t="str">
            <v>9.6</v>
          </cell>
          <cell r="B62" t="str">
            <v>Ductos de PVC de 110 mm</v>
          </cell>
          <cell r="C62" t="str">
            <v>m</v>
          </cell>
          <cell r="D62">
            <v>7.43</v>
          </cell>
        </row>
        <row r="63">
          <cell r="A63" t="str">
            <v>9.7</v>
          </cell>
          <cell r="B63" t="str">
            <v>Ductos de PVC de 63 mm</v>
          </cell>
          <cell r="C63" t="str">
            <v>m</v>
          </cell>
          <cell r="D63">
            <v>5.32</v>
          </cell>
        </row>
        <row r="64">
          <cell r="A64" t="str">
            <v>9.8</v>
          </cell>
          <cell r="B64" t="str">
            <v>Ductos metálicos</v>
          </cell>
          <cell r="C64" t="str">
            <v>m</v>
          </cell>
          <cell r="D64">
            <v>16.66</v>
          </cell>
        </row>
        <row r="65">
          <cell r="A65" t="str">
            <v>9.9</v>
          </cell>
          <cell r="B65" t="str">
            <v>Provisión e Instalación de SVCA (cañero de interconexión)</v>
          </cell>
          <cell r="C65" t="str">
            <v>gl</v>
          </cell>
          <cell r="D65">
            <v>1421.01</v>
          </cell>
        </row>
        <row r="66">
          <cell r="A66" t="str">
            <v>9.10</v>
          </cell>
          <cell r="B66" t="str">
            <v>Instalación sistema balizamiento MEDIA Y BAJA</v>
          </cell>
          <cell r="C66" t="str">
            <v>m</v>
          </cell>
          <cell r="D66">
            <v>7.44</v>
          </cell>
        </row>
        <row r="67">
          <cell r="A67" t="str">
            <v>9.11</v>
          </cell>
          <cell r="B67" t="str">
            <v>Instalación de controladora de balizamiento</v>
          </cell>
          <cell r="C67" t="str">
            <v>u</v>
          </cell>
          <cell r="D67">
            <v>45.06</v>
          </cell>
        </row>
        <row r="68">
          <cell r="A68" t="str">
            <v>9.12</v>
          </cell>
          <cell r="B68" t="str">
            <v>Provisión y colocación de Célula fotoeléctrica</v>
          </cell>
          <cell r="C68" t="str">
            <v>u</v>
          </cell>
          <cell r="D68">
            <v>37.51</v>
          </cell>
        </row>
        <row r="69">
          <cell r="A69" t="str">
            <v>9.13</v>
          </cell>
          <cell r="B69" t="str">
            <v>Provisión de sistema de balizamiento de baja intensidad p/estructuras sobre edificios compuesto por dos balizas de baja intensidad a tope  + caja controladora + accesorios (soportes, cables, etc)</v>
          </cell>
          <cell r="C69" t="str">
            <v>u</v>
          </cell>
          <cell r="D69">
            <v>425.14</v>
          </cell>
        </row>
        <row r="70">
          <cell r="A70" t="str">
            <v>9.14</v>
          </cell>
          <cell r="B70" t="str">
            <v>Provisión y colocación de luminarias fluorecentes</v>
          </cell>
          <cell r="C70" t="str">
            <v>u</v>
          </cell>
          <cell r="D70">
            <v>59.36</v>
          </cell>
        </row>
        <row r="71">
          <cell r="A71" t="str">
            <v>9.15</v>
          </cell>
          <cell r="B71" t="str">
            <v>Provisión y colocación de luminarias tipo tortuga con celula fotoeléctrica</v>
          </cell>
          <cell r="C71" t="str">
            <v>u</v>
          </cell>
          <cell r="D71">
            <v>42.28</v>
          </cell>
        </row>
        <row r="72">
          <cell r="A72" t="str">
            <v>9.16</v>
          </cell>
          <cell r="B72" t="str">
            <v>Provisión y colocación de tomacorrientes dobles con puesta a tierra</v>
          </cell>
          <cell r="C72" t="str">
            <v>u</v>
          </cell>
          <cell r="D72">
            <v>14.49</v>
          </cell>
        </row>
        <row r="73">
          <cell r="A73" t="str">
            <v>9.17</v>
          </cell>
          <cell r="B73" t="str">
            <v>Provisión e instalación de cañería de energía eléctrica</v>
          </cell>
          <cell r="C73" t="str">
            <v>m</v>
          </cell>
          <cell r="D73">
            <v>11.14</v>
          </cell>
        </row>
        <row r="74">
          <cell r="A74" t="str">
            <v>9.18</v>
          </cell>
          <cell r="B74" t="str">
            <v>Provisión e instalación de bocas de energía eléctrica</v>
          </cell>
          <cell r="C74" t="str">
            <v>u</v>
          </cell>
          <cell r="D74">
            <v>61.48</v>
          </cell>
        </row>
        <row r="75">
          <cell r="A75" t="str">
            <v>9.19</v>
          </cell>
          <cell r="B75" t="str">
            <v>Provisión y colocación de luminarias de emergencia</v>
          </cell>
          <cell r="C75" t="str">
            <v>u</v>
          </cell>
          <cell r="D75">
            <v>91.77</v>
          </cell>
        </row>
        <row r="76">
          <cell r="A76" t="str">
            <v>9.20</v>
          </cell>
          <cell r="B76" t="str">
            <v>Instalación generador monofásico c/tranfer Switch</v>
          </cell>
          <cell r="C76" t="str">
            <v>u</v>
          </cell>
          <cell r="D76">
            <v>963.56</v>
          </cell>
        </row>
        <row r="77">
          <cell r="A77" t="str">
            <v>9.21</v>
          </cell>
          <cell r="B77" t="str">
            <v>Instalación generador trifásico c/tranfer Switch</v>
          </cell>
          <cell r="C77" t="str">
            <v>u</v>
          </cell>
          <cell r="D77">
            <v>1095.3699999999999</v>
          </cell>
        </row>
        <row r="78">
          <cell r="A78">
            <v>10</v>
          </cell>
          <cell r="B78" t="str">
            <v>Conductor en sitio Tipo s/ Terreno</v>
          </cell>
          <cell r="D78">
            <v>0</v>
          </cell>
        </row>
        <row r="79">
          <cell r="A79" t="str">
            <v>10.1</v>
          </cell>
          <cell r="B79" t="str">
            <v>Conductor de Sintenax 2 x 10 mm</v>
          </cell>
          <cell r="C79" t="str">
            <v>m</v>
          </cell>
          <cell r="D79">
            <v>5.36</v>
          </cell>
        </row>
        <row r="80">
          <cell r="A80" t="str">
            <v>10.2</v>
          </cell>
          <cell r="B80" t="str">
            <v>Conductor de Sintenax 2 x 16 mm</v>
          </cell>
          <cell r="C80" t="str">
            <v>m</v>
          </cell>
          <cell r="D80">
            <v>6.64</v>
          </cell>
        </row>
        <row r="81">
          <cell r="A81" t="str">
            <v>10.3</v>
          </cell>
          <cell r="B81" t="str">
            <v>Conductor de Sintenax 4 x 10 mm</v>
          </cell>
          <cell r="C81" t="str">
            <v>m</v>
          </cell>
          <cell r="D81">
            <v>6.77</v>
          </cell>
        </row>
        <row r="82">
          <cell r="A82" t="str">
            <v>10.4</v>
          </cell>
          <cell r="B82" t="str">
            <v>Conductor de Sintenax 4 x 16 mm</v>
          </cell>
          <cell r="C82" t="str">
            <v>m</v>
          </cell>
          <cell r="D82">
            <v>8.06</v>
          </cell>
        </row>
        <row r="83">
          <cell r="A83" t="str">
            <v>10.5</v>
          </cell>
          <cell r="B83" t="str">
            <v>Conductor de Sintenax 3 x 25 + 1 x 16 mm</v>
          </cell>
          <cell r="C83" t="str">
            <v>m</v>
          </cell>
          <cell r="D83">
            <v>10.63</v>
          </cell>
        </row>
        <row r="84">
          <cell r="A84" t="str">
            <v>10.6</v>
          </cell>
          <cell r="B84" t="str">
            <v>Conductor de Sintenax 4x32 mm ó  x 35 + 1 x 16 mm</v>
          </cell>
          <cell r="C84" t="str">
            <v>m</v>
          </cell>
          <cell r="D84">
            <v>12.43</v>
          </cell>
        </row>
        <row r="85">
          <cell r="A85">
            <v>11</v>
          </cell>
          <cell r="B85" t="str">
            <v>Conductor en sitio Tipo s/ Edificio (Build Out)</v>
          </cell>
          <cell r="D85">
            <v>0</v>
          </cell>
        </row>
        <row r="86">
          <cell r="A86" t="str">
            <v>11.1</v>
          </cell>
          <cell r="B86" t="str">
            <v>Conductor de Sintenax 2 x 10 mm</v>
          </cell>
          <cell r="C86" t="str">
            <v>m</v>
          </cell>
          <cell r="D86">
            <v>6.09</v>
          </cell>
        </row>
        <row r="87">
          <cell r="A87" t="str">
            <v>11.2</v>
          </cell>
          <cell r="B87" t="str">
            <v>Conductor de Sintenax 2 x 16 mm</v>
          </cell>
          <cell r="C87" t="str">
            <v>m</v>
          </cell>
          <cell r="D87">
            <v>7.26</v>
          </cell>
        </row>
        <row r="88">
          <cell r="A88" t="str">
            <v>11.3</v>
          </cell>
          <cell r="B88" t="str">
            <v>Conductor de Sintenax 4 x 10 mm</v>
          </cell>
          <cell r="C88" t="str">
            <v>m</v>
          </cell>
          <cell r="D88">
            <v>7.42</v>
          </cell>
        </row>
        <row r="89">
          <cell r="A89" t="str">
            <v>11.4</v>
          </cell>
          <cell r="B89" t="str">
            <v>Conductor de Sintenax 4 x 16 mm</v>
          </cell>
          <cell r="C89" t="str">
            <v>m</v>
          </cell>
          <cell r="D89">
            <v>9.01</v>
          </cell>
        </row>
        <row r="90">
          <cell r="A90" t="str">
            <v>11.5</v>
          </cell>
          <cell r="B90" t="str">
            <v>Conductor de Sintenax 3 x 25 + 1 x 16 mm</v>
          </cell>
          <cell r="C90" t="str">
            <v>m</v>
          </cell>
          <cell r="D90">
            <v>11.17</v>
          </cell>
        </row>
        <row r="91">
          <cell r="A91" t="str">
            <v>11.6</v>
          </cell>
          <cell r="B91" t="str">
            <v>Conductor de Sintenax 4x32 mm ó  x 35 + 1 x 16 mm</v>
          </cell>
          <cell r="C91" t="str">
            <v>m</v>
          </cell>
          <cell r="D91">
            <v>13.02</v>
          </cell>
        </row>
        <row r="92">
          <cell r="A92">
            <v>12</v>
          </cell>
          <cell r="B92" t="str">
            <v>Montaje de Torre y Antenas</v>
          </cell>
          <cell r="D92">
            <v>0</v>
          </cell>
        </row>
        <row r="93">
          <cell r="A93" t="str">
            <v>12.1</v>
          </cell>
          <cell r="B93" t="str">
            <v>Provisión y montaje  de Torre de 30G Arriostrada - baja capacidad</v>
          </cell>
          <cell r="C93" t="str">
            <v>u</v>
          </cell>
          <cell r="D93">
            <v>12192.19</v>
          </cell>
        </row>
        <row r="94">
          <cell r="A94" t="str">
            <v>12.1.1</v>
          </cell>
          <cell r="B94" t="str">
            <v>Provisión y montaje  de Torre de 30G Arriostrada - alta capacidad</v>
          </cell>
          <cell r="C94" t="str">
            <v>u</v>
          </cell>
          <cell r="D94">
            <v>15946.12</v>
          </cell>
        </row>
        <row r="95">
          <cell r="A95" t="str">
            <v>12.2</v>
          </cell>
          <cell r="B95" t="str">
            <v>Provisión y montaje  de Torre de 42G Arriostrada - baja capacidad</v>
          </cell>
          <cell r="C95" t="str">
            <v>u</v>
          </cell>
          <cell r="D95">
            <v>18809.740000000002</v>
          </cell>
        </row>
        <row r="96">
          <cell r="A96" t="str">
            <v>12.2.1</v>
          </cell>
          <cell r="B96" t="str">
            <v>Provisión y montaje  de Torre de 42G Arriostrada - alta capacidad</v>
          </cell>
          <cell r="C96" t="str">
            <v>u</v>
          </cell>
          <cell r="D96">
            <v>20876.349999999999</v>
          </cell>
        </row>
        <row r="97">
          <cell r="A97" t="str">
            <v>12.3</v>
          </cell>
          <cell r="B97" t="str">
            <v>Provisión y montaje  de Torre de 60G Arriostrada - baja capacidad</v>
          </cell>
          <cell r="C97" t="str">
            <v>u</v>
          </cell>
          <cell r="D97">
            <v>22867.22</v>
          </cell>
        </row>
        <row r="98">
          <cell r="A98" t="str">
            <v>12.3.1</v>
          </cell>
          <cell r="B98" t="str">
            <v>Provisión y montaje  de Torre de 60G Arriostrada - alta capacidad</v>
          </cell>
          <cell r="C98" t="str">
            <v>u</v>
          </cell>
          <cell r="D98">
            <v>27994.75</v>
          </cell>
        </row>
        <row r="99">
          <cell r="A99" t="str">
            <v>12.4</v>
          </cell>
          <cell r="B99" t="str">
            <v>Provisión y montaje  de Torre de 90G Arriostrada - baja capacidad</v>
          </cell>
          <cell r="C99" t="str">
            <v>u</v>
          </cell>
          <cell r="D99">
            <v>32320.45</v>
          </cell>
        </row>
        <row r="100">
          <cell r="A100" t="str">
            <v>12.4.1</v>
          </cell>
          <cell r="B100" t="str">
            <v>Provisión y montaje  de Torre de 90G Arriostrada - alta capacidad</v>
          </cell>
          <cell r="C100" t="str">
            <v>u</v>
          </cell>
          <cell r="D100">
            <v>39810.589999999997</v>
          </cell>
        </row>
        <row r="101">
          <cell r="A101" t="str">
            <v>12.5</v>
          </cell>
          <cell r="B101" t="str">
            <v>Provisión y montaje  de Torre de 45SS Autosoportada</v>
          </cell>
          <cell r="C101" t="str">
            <v>u</v>
          </cell>
          <cell r="D101">
            <v>43646.71</v>
          </cell>
        </row>
        <row r="102">
          <cell r="A102" t="str">
            <v>12.6</v>
          </cell>
          <cell r="B102" t="str">
            <v>Provisión y montaje  de Torre de 60SS Autosoportada</v>
          </cell>
          <cell r="C102" t="str">
            <v>u</v>
          </cell>
          <cell r="D102">
            <v>52430.99</v>
          </cell>
        </row>
        <row r="103">
          <cell r="A103" t="str">
            <v>12.7</v>
          </cell>
          <cell r="B103" t="str">
            <v>Provisión y montaje  de Torre de 90SS Autosoportada</v>
          </cell>
          <cell r="C103" t="str">
            <v>u</v>
          </cell>
          <cell r="D103">
            <v>149738.92000000001</v>
          </cell>
        </row>
        <row r="104">
          <cell r="A104" t="str">
            <v>12.8</v>
          </cell>
          <cell r="B104" t="str">
            <v>Provisión y montaje  de Torre de estructura sobre edificio</v>
          </cell>
          <cell r="C104" t="str">
            <v>kg</v>
          </cell>
          <cell r="D104">
            <v>3.47</v>
          </cell>
        </row>
        <row r="105">
          <cell r="A105" t="str">
            <v>12.9</v>
          </cell>
          <cell r="B105" t="str">
            <v>Provisión y montaje  de Monoposte de 30m</v>
          </cell>
          <cell r="C105" t="str">
            <v>u</v>
          </cell>
          <cell r="D105">
            <v>22511.25</v>
          </cell>
        </row>
        <row r="106">
          <cell r="A106" t="str">
            <v>12.10</v>
          </cell>
          <cell r="B106" t="str">
            <v>Provisión y montaje  de Monoposte de 45m</v>
          </cell>
          <cell r="C106" t="str">
            <v>u</v>
          </cell>
          <cell r="D106">
            <v>54532.17</v>
          </cell>
        </row>
        <row r="107">
          <cell r="A107" t="str">
            <v>12.11</v>
          </cell>
          <cell r="B107" t="str">
            <v>Montaje soporte para antenas MW en terraza</v>
          </cell>
          <cell r="C107" t="str">
            <v>u</v>
          </cell>
          <cell r="D107">
            <v>70.2</v>
          </cell>
        </row>
        <row r="108">
          <cell r="A108" t="str">
            <v>12.12</v>
          </cell>
          <cell r="B108" t="str">
            <v>Montaje soporte para antenas MW en estructura</v>
          </cell>
          <cell r="C108" t="str">
            <v>u</v>
          </cell>
          <cell r="D108">
            <v>131.44</v>
          </cell>
        </row>
        <row r="109">
          <cell r="A109" t="str">
            <v>12.13</v>
          </cell>
          <cell r="B109" t="str">
            <v>Montaje soporte antenas celular en terraza</v>
          </cell>
          <cell r="C109" t="str">
            <v>u</v>
          </cell>
          <cell r="D109">
            <v>155.41</v>
          </cell>
        </row>
        <row r="110">
          <cell r="A110" t="str">
            <v>12.14</v>
          </cell>
          <cell r="B110" t="str">
            <v>Montaje soporte antenas celular en estructura</v>
          </cell>
          <cell r="C110" t="str">
            <v>u</v>
          </cell>
          <cell r="D110">
            <v>401.93</v>
          </cell>
        </row>
        <row r="111">
          <cell r="A111" t="str">
            <v>12.15</v>
          </cell>
          <cell r="B111" t="str">
            <v>Dados de Hormigón Armado para apoyo de pedestales / puntales</v>
          </cell>
          <cell r="C111" t="str">
            <v>u</v>
          </cell>
          <cell r="D111">
            <v>104.28</v>
          </cell>
        </row>
        <row r="112">
          <cell r="A112" t="str">
            <v>12.16</v>
          </cell>
          <cell r="B112" t="str">
            <v>Provisión soporte antena direccional sobre mástil (tipo MW)</v>
          </cell>
          <cell r="C112" t="str">
            <v>u</v>
          </cell>
          <cell r="D112">
            <v>147.88999999999999</v>
          </cell>
        </row>
        <row r="113">
          <cell r="A113" t="str">
            <v>12.17</v>
          </cell>
          <cell r="B113" t="str">
            <v>Provisión de soporte anular universal con 3 caños para la instalación de 3 paneles celulares sobre mástil / monoposte</v>
          </cell>
          <cell r="C113" t="str">
            <v>u</v>
          </cell>
          <cell r="D113">
            <v>931.76</v>
          </cell>
        </row>
        <row r="114">
          <cell r="A114" t="str">
            <v>12.18</v>
          </cell>
          <cell r="B114" t="str">
            <v>Provisión de soporte de cara orientable s/mástil para la instalación de dos antenas direccionales</v>
          </cell>
          <cell r="C114" t="str">
            <v>u</v>
          </cell>
          <cell r="D114">
            <v>1075.8900000000001</v>
          </cell>
        </row>
        <row r="115">
          <cell r="A115" t="str">
            <v>12.19</v>
          </cell>
          <cell r="B115" t="str">
            <v>Provisión soporte de cara torre autosoportada para la instalación de dos antenas direccionales</v>
          </cell>
          <cell r="C115" t="str">
            <v>u</v>
          </cell>
          <cell r="D115">
            <v>522.62</v>
          </cell>
        </row>
        <row r="116">
          <cell r="A116" t="str">
            <v>12.20</v>
          </cell>
          <cell r="B116" t="str">
            <v>Provisión de soporte tipo pedestal / soportes especiales</v>
          </cell>
          <cell r="C116" t="str">
            <v>kg</v>
          </cell>
          <cell r="D116">
            <v>2.61</v>
          </cell>
        </row>
        <row r="117">
          <cell r="A117" t="str">
            <v>12.21</v>
          </cell>
          <cell r="B117" t="str">
            <v>Montaje puente guia de ondas</v>
          </cell>
          <cell r="C117" t="str">
            <v>m</v>
          </cell>
          <cell r="D117">
            <v>28.11</v>
          </cell>
        </row>
        <row r="118">
          <cell r="A118" t="str">
            <v>12.22</v>
          </cell>
          <cell r="B118" t="str">
            <v>Provisión de puente guía de ondas</v>
          </cell>
          <cell r="C118" t="str">
            <v>m</v>
          </cell>
          <cell r="D118">
            <v>125.99</v>
          </cell>
        </row>
        <row r="119">
          <cell r="A119" t="str">
            <v>12.23</v>
          </cell>
          <cell r="B119" t="str">
            <v>Prov. y Montaje de bandeja portacable c/tapa 5 cm interior/ext.</v>
          </cell>
          <cell r="C119" t="str">
            <v>m</v>
          </cell>
          <cell r="D119">
            <v>9.64</v>
          </cell>
        </row>
        <row r="120">
          <cell r="A120" t="str">
            <v>12.24</v>
          </cell>
          <cell r="B120" t="str">
            <v>Prov. y Montaje de bandeja portacable c/tapa 10 cm interior/ext.</v>
          </cell>
          <cell r="C120" t="str">
            <v>m</v>
          </cell>
          <cell r="D120">
            <v>12.47</v>
          </cell>
        </row>
        <row r="121">
          <cell r="A121" t="str">
            <v>12.25</v>
          </cell>
          <cell r="B121" t="str">
            <v>Prov. y Montaje de bandeja portacable c/tapa 15 cm interior/ext.</v>
          </cell>
          <cell r="C121" t="str">
            <v>m</v>
          </cell>
          <cell r="D121">
            <v>17.91</v>
          </cell>
        </row>
        <row r="122">
          <cell r="A122" t="str">
            <v>12.26</v>
          </cell>
          <cell r="B122" t="str">
            <v>Prov. y Montaje de bandeja portacable c/tapa 30 cm interior/ext.</v>
          </cell>
          <cell r="C122" t="str">
            <v>m</v>
          </cell>
          <cell r="D122">
            <v>22.67</v>
          </cell>
        </row>
        <row r="123">
          <cell r="A123" t="str">
            <v>12.27</v>
          </cell>
          <cell r="B123" t="str">
            <v>Prov. y Montaje de bandeja portacable c/tapa 5 cm en altura</v>
          </cell>
          <cell r="C123" t="str">
            <v>m</v>
          </cell>
          <cell r="D123">
            <v>15.94</v>
          </cell>
        </row>
        <row r="124">
          <cell r="A124" t="str">
            <v>12.28</v>
          </cell>
          <cell r="B124" t="str">
            <v>Prov. y Montaje de bandeja portacable c/tapa 10 cm en altura</v>
          </cell>
          <cell r="C124" t="str">
            <v>m</v>
          </cell>
          <cell r="D124">
            <v>17.809999999999999</v>
          </cell>
        </row>
        <row r="125">
          <cell r="A125" t="str">
            <v>12.29</v>
          </cell>
          <cell r="B125" t="str">
            <v>Prov. y Montaje de bandeja portacable c/tapa 15 cm en altura</v>
          </cell>
          <cell r="C125" t="str">
            <v>m</v>
          </cell>
          <cell r="D125">
            <v>23.9</v>
          </cell>
        </row>
        <row r="126">
          <cell r="A126" t="str">
            <v>12.30</v>
          </cell>
          <cell r="B126" t="str">
            <v>Prov. y Montaje de bandeja portacable c/tapa 30 cm en altura</v>
          </cell>
          <cell r="C126" t="str">
            <v>m</v>
          </cell>
          <cell r="D126">
            <v>25.79</v>
          </cell>
        </row>
        <row r="127">
          <cell r="A127" t="str">
            <v>12.31</v>
          </cell>
          <cell r="B127" t="str">
            <v>Prov. y Montaje de escalera portacable 15cm interior/ext.</v>
          </cell>
          <cell r="C127" t="str">
            <v>m</v>
          </cell>
          <cell r="D127">
            <v>15.31</v>
          </cell>
        </row>
        <row r="128">
          <cell r="A128" t="str">
            <v>12.32</v>
          </cell>
          <cell r="B128" t="str">
            <v>Prov. y Montaje de escalera portacable 30cm interior/ext.</v>
          </cell>
          <cell r="C128" t="str">
            <v>m</v>
          </cell>
          <cell r="D128">
            <v>17.43</v>
          </cell>
        </row>
        <row r="129">
          <cell r="A129" t="str">
            <v>12.33</v>
          </cell>
          <cell r="B129" t="str">
            <v>Prov. y Montaje de escalera portacable 45cm interior/ext.</v>
          </cell>
          <cell r="C129" t="str">
            <v>m</v>
          </cell>
          <cell r="D129">
            <v>22.72</v>
          </cell>
        </row>
        <row r="130">
          <cell r="A130" t="str">
            <v>12.34</v>
          </cell>
          <cell r="B130" t="str">
            <v>Prov. y Montaje de escalera portacable 60cm interior/ext.</v>
          </cell>
          <cell r="C130" t="str">
            <v>m</v>
          </cell>
          <cell r="D130">
            <v>30.04</v>
          </cell>
        </row>
        <row r="131">
          <cell r="A131" t="str">
            <v>12.35</v>
          </cell>
          <cell r="B131" t="str">
            <v>Prov. y Montaje de escalera portacable 15cm en altura</v>
          </cell>
          <cell r="C131" t="str">
            <v>m</v>
          </cell>
          <cell r="D131">
            <v>20.149999999999999</v>
          </cell>
        </row>
        <row r="132">
          <cell r="A132" t="str">
            <v>12.36</v>
          </cell>
          <cell r="B132" t="str">
            <v>Prov. y Montaje de escalera portacable 30cm en altura</v>
          </cell>
          <cell r="C132" t="str">
            <v>m</v>
          </cell>
          <cell r="D132">
            <v>22.5</v>
          </cell>
        </row>
        <row r="133">
          <cell r="A133" t="str">
            <v>12.37</v>
          </cell>
          <cell r="B133" t="str">
            <v>Prov. y Montaje de escalera portacable 45cm en altura</v>
          </cell>
          <cell r="C133" t="str">
            <v>m</v>
          </cell>
          <cell r="D133">
            <v>23.9</v>
          </cell>
        </row>
        <row r="134">
          <cell r="A134" t="str">
            <v>12.38</v>
          </cell>
          <cell r="B134" t="str">
            <v>Prov. y Montaje de escalera portacable 60cm en altura</v>
          </cell>
          <cell r="C134" t="str">
            <v>m</v>
          </cell>
          <cell r="D134">
            <v>30.04</v>
          </cell>
        </row>
        <row r="135">
          <cell r="A135" t="str">
            <v>12.39</v>
          </cell>
          <cell r="B135" t="str">
            <v>Prov. y Montaje de escalera portacable 15cm c/tapa en altura</v>
          </cell>
          <cell r="C135" t="str">
            <v>m</v>
          </cell>
          <cell r="D135">
            <v>23.56</v>
          </cell>
        </row>
        <row r="136">
          <cell r="A136" t="str">
            <v>12.40</v>
          </cell>
          <cell r="B136" t="str">
            <v>Prov. y Montaje de escalera portacable 30cm c/tapa en altura</v>
          </cell>
          <cell r="C136" t="str">
            <v>m</v>
          </cell>
          <cell r="D136">
            <v>27.59</v>
          </cell>
        </row>
        <row r="137">
          <cell r="A137" t="str">
            <v>12.41</v>
          </cell>
          <cell r="B137" t="str">
            <v>Prov. y Montaje de escalera portacable 45cm c/tapa en altura</v>
          </cell>
          <cell r="C137" t="str">
            <v>m</v>
          </cell>
          <cell r="D137">
            <v>34.97</v>
          </cell>
        </row>
        <row r="138">
          <cell r="A138" t="str">
            <v>12.42</v>
          </cell>
          <cell r="B138" t="str">
            <v>Prov. y Montaje de escalera portacable 60cm c/tapa en altura</v>
          </cell>
          <cell r="C138" t="str">
            <v>m</v>
          </cell>
          <cell r="D138">
            <v>39.92</v>
          </cell>
        </row>
        <row r="139">
          <cell r="A139" t="str">
            <v>12.43</v>
          </cell>
          <cell r="B139" t="str">
            <v>Prov. y Montaje de escalerilla portacables de 30cm en exterior de monoposte de 45m, tomada con zunchos especiales cada 2m</v>
          </cell>
          <cell r="C139" t="str">
            <v>m</v>
          </cell>
          <cell r="D139">
            <v>64.69</v>
          </cell>
        </row>
        <row r="140">
          <cell r="A140" t="str">
            <v>12.44</v>
          </cell>
          <cell r="B140" t="str">
            <v>Prov. y Montaje de Herrería en general</v>
          </cell>
          <cell r="C140" t="str">
            <v>kg</v>
          </cell>
          <cell r="D140">
            <v>2.78</v>
          </cell>
        </row>
        <row r="141">
          <cell r="A141" t="str">
            <v>12.45</v>
          </cell>
          <cell r="B141" t="str">
            <v>Prov. y Montaje de Herrería en General Galvanizada</v>
          </cell>
          <cell r="C141" t="str">
            <v>kg</v>
          </cell>
          <cell r="D141">
            <v>3.29</v>
          </cell>
        </row>
        <row r="142">
          <cell r="A142" t="str">
            <v>12.46</v>
          </cell>
          <cell r="B142" t="str">
            <v>Rienda instalada con morsetería</v>
          </cell>
          <cell r="C142" t="str">
            <v>kg</v>
          </cell>
          <cell r="D142">
            <v>4.6500000000000004</v>
          </cell>
        </row>
        <row r="143">
          <cell r="A143" t="str">
            <v>12.47</v>
          </cell>
          <cell r="B143" t="str">
            <v>Provisión y montaje de entry ports de 12 orificios</v>
          </cell>
          <cell r="C143" t="str">
            <v>u</v>
          </cell>
          <cell r="D143">
            <v>1978.42</v>
          </cell>
        </row>
        <row r="144">
          <cell r="A144" t="str">
            <v>12.48</v>
          </cell>
          <cell r="B144" t="str">
            <v>Provisión y montaje de entry ports de 4 orificios</v>
          </cell>
          <cell r="C144" t="str">
            <v>u</v>
          </cell>
          <cell r="D144">
            <v>783.14</v>
          </cell>
        </row>
        <row r="145">
          <cell r="A145" t="str">
            <v>12.49</v>
          </cell>
          <cell r="B145" t="str">
            <v>Provisión y montaje de entry ports de 2 orificios</v>
          </cell>
          <cell r="C145" t="str">
            <v>u</v>
          </cell>
          <cell r="D145">
            <v>437.83</v>
          </cell>
        </row>
        <row r="146">
          <cell r="A146" t="str">
            <v>12.50</v>
          </cell>
          <cell r="B146" t="str">
            <v>Provisión y montaje de maromas de acero de 8 mm</v>
          </cell>
          <cell r="C146" t="str">
            <v>m</v>
          </cell>
          <cell r="D146">
            <v>1.93</v>
          </cell>
        </row>
        <row r="147">
          <cell r="A147" t="str">
            <v>12.51</v>
          </cell>
          <cell r="B147" t="str">
            <v>Provisión y montaje soporte antena GPS</v>
          </cell>
          <cell r="C147" t="str">
            <v>u</v>
          </cell>
          <cell r="D147">
            <v>76.16</v>
          </cell>
        </row>
        <row r="148">
          <cell r="A148">
            <v>13</v>
          </cell>
          <cell r="B148" t="str">
            <v>Cercos</v>
          </cell>
          <cell r="D148">
            <v>0</v>
          </cell>
        </row>
        <row r="149">
          <cell r="A149" t="str">
            <v>13.1</v>
          </cell>
          <cell r="B149" t="str">
            <v>Cerco Olímpico - Montaje y Provisión</v>
          </cell>
          <cell r="C149" t="str">
            <v>m</v>
          </cell>
          <cell r="D149">
            <v>18.760000000000002</v>
          </cell>
        </row>
        <row r="150">
          <cell r="A150" t="str">
            <v>13.2</v>
          </cell>
          <cell r="B150" t="str">
            <v>Alambrado Rural - Montaje y Provisión</v>
          </cell>
          <cell r="C150" t="str">
            <v>m</v>
          </cell>
          <cell r="D150">
            <v>11.5</v>
          </cell>
        </row>
        <row r="151">
          <cell r="A151" t="str">
            <v>13.3</v>
          </cell>
          <cell r="B151" t="str">
            <v>Provisión y Montaje de Portón (para cerco olímpico)</v>
          </cell>
          <cell r="C151" t="str">
            <v>u</v>
          </cell>
          <cell r="D151">
            <v>438.58</v>
          </cell>
        </row>
        <row r="152">
          <cell r="A152" t="str">
            <v>13.4</v>
          </cell>
          <cell r="B152" t="str">
            <v>Provisión y Montaje de Tranquera</v>
          </cell>
          <cell r="C152" t="str">
            <v>u</v>
          </cell>
          <cell r="D152">
            <v>273.31</v>
          </cell>
        </row>
        <row r="153">
          <cell r="A153" t="str">
            <v>13.5</v>
          </cell>
          <cell r="B153" t="str">
            <v>Provisión y Montaje de Puerta (para cerco olímpico)</v>
          </cell>
          <cell r="C153" t="str">
            <v>u</v>
          </cell>
          <cell r="D153">
            <v>128.62</v>
          </cell>
        </row>
        <row r="154">
          <cell r="A154" t="str">
            <v>13.6</v>
          </cell>
          <cell r="B154" t="str">
            <v>Defensa antichoque</v>
          </cell>
          <cell r="C154" t="str">
            <v>u</v>
          </cell>
          <cell r="D154">
            <v>150.05000000000001</v>
          </cell>
        </row>
        <row r="155">
          <cell r="A155" t="str">
            <v>13.7</v>
          </cell>
          <cell r="B155" t="str">
            <v>Muro nuevo</v>
          </cell>
          <cell r="C155" t="str">
            <v>m2</v>
          </cell>
          <cell r="D155">
            <v>56.27</v>
          </cell>
        </row>
        <row r="156">
          <cell r="A156" t="str">
            <v>13.8</v>
          </cell>
          <cell r="B156" t="str">
            <v>Mejora muro existente</v>
          </cell>
          <cell r="C156" t="str">
            <v>m2</v>
          </cell>
          <cell r="D156">
            <v>32.81</v>
          </cell>
        </row>
        <row r="157">
          <cell r="A157" t="str">
            <v>13.9</v>
          </cell>
          <cell r="B157" t="str">
            <v>Hilos de puas</v>
          </cell>
          <cell r="C157" t="str">
            <v>m</v>
          </cell>
          <cell r="D157">
            <v>13.4</v>
          </cell>
        </row>
        <row r="158">
          <cell r="A158" t="str">
            <v>13.10</v>
          </cell>
          <cell r="B158" t="str">
            <v>Blanqueo</v>
          </cell>
          <cell r="C158" t="str">
            <v>m2</v>
          </cell>
          <cell r="D158">
            <v>7.97</v>
          </cell>
        </row>
        <row r="159">
          <cell r="A159">
            <v>14</v>
          </cell>
          <cell r="B159" t="str">
            <v>Puesta a Tierra</v>
          </cell>
          <cell r="D159">
            <v>0</v>
          </cell>
        </row>
        <row r="160">
          <cell r="A160" t="str">
            <v>14.1</v>
          </cell>
          <cell r="B160" t="str">
            <v>Puesta a Tierra completa p/sitio nuevo tipo rural</v>
          </cell>
          <cell r="C160" t="str">
            <v>gl</v>
          </cell>
          <cell r="D160">
            <v>1702.73</v>
          </cell>
        </row>
        <row r="161">
          <cell r="A161" t="str">
            <v>14.2</v>
          </cell>
          <cell r="B161" t="str">
            <v>Puesta a Tierra completa p/recinto de mampostería</v>
          </cell>
          <cell r="C161" t="str">
            <v>gl</v>
          </cell>
          <cell r="D161" t="str">
            <v>no aplicable</v>
          </cell>
        </row>
        <row r="162">
          <cell r="A162" t="str">
            <v>14.3</v>
          </cell>
          <cell r="B162" t="str">
            <v>Puesta a Tierra completa p/shelter modular</v>
          </cell>
          <cell r="C162" t="str">
            <v>gl</v>
          </cell>
          <cell r="D162" t="str">
            <v>no aplicable</v>
          </cell>
        </row>
        <row r="163">
          <cell r="A163" t="str">
            <v>14.4</v>
          </cell>
          <cell r="B163" t="str">
            <v>Puesta a Tierra completa para sitio outdoor nuevo a piso</v>
          </cell>
          <cell r="C163" t="str">
            <v>gl</v>
          </cell>
          <cell r="D163">
            <v>1702.73</v>
          </cell>
        </row>
        <row r="164">
          <cell r="A164" t="str">
            <v>14.5</v>
          </cell>
          <cell r="B164" t="str">
            <v>Puesta a Tierra completa para sitio outdoor nuevo en azotea</v>
          </cell>
          <cell r="C164" t="str">
            <v>gl</v>
          </cell>
          <cell r="D164">
            <v>1618.24</v>
          </cell>
        </row>
        <row r="165">
          <cell r="A165" t="str">
            <v>14.6</v>
          </cell>
          <cell r="B165" t="str">
            <v>Puesta a Tierra completa para sitio outdoor colocalizado vinculada a PAT existente</v>
          </cell>
          <cell r="C165" t="str">
            <v>gl</v>
          </cell>
          <cell r="D165">
            <v>1163.94</v>
          </cell>
        </row>
        <row r="166">
          <cell r="A166" t="str">
            <v>14.7</v>
          </cell>
          <cell r="B166" t="str">
            <v>Bajada de puesta a tierra de cable de Cu estañado desnudo 50 mm2</v>
          </cell>
          <cell r="C166" t="str">
            <v>m</v>
          </cell>
          <cell r="D166">
            <v>4.72</v>
          </cell>
        </row>
        <row r="167">
          <cell r="A167" t="str">
            <v>14.8</v>
          </cell>
          <cell r="B167" t="str">
            <v>Provisión e instalación pararrayos con pentapuntas</v>
          </cell>
          <cell r="C167" t="str">
            <v>u</v>
          </cell>
          <cell r="D167">
            <v>121.87</v>
          </cell>
        </row>
        <row r="168">
          <cell r="A168" t="str">
            <v>14.10</v>
          </cell>
          <cell r="B168" t="str">
            <v>Provisión e instalación pararrayos completo para soporte de antenas tipo pedestal</v>
          </cell>
          <cell r="C168" t="str">
            <v>u</v>
          </cell>
          <cell r="D168">
            <v>67.91</v>
          </cell>
        </row>
        <row r="169">
          <cell r="A169" t="str">
            <v>14.11</v>
          </cell>
          <cell r="B169" t="str">
            <v>Provisión e instalación de placa de cobre extra aislada (s/estructura o a nivel)</v>
          </cell>
          <cell r="C169" t="str">
            <v>cm2</v>
          </cell>
          <cell r="D169">
            <v>0.13</v>
          </cell>
        </row>
        <row r="170">
          <cell r="A170" t="str">
            <v>14.12</v>
          </cell>
          <cell r="B170" t="str">
            <v>Provisión e instalación de jabalina extra</v>
          </cell>
          <cell r="C170" t="str">
            <v>u</v>
          </cell>
          <cell r="D170">
            <v>29.48</v>
          </cell>
        </row>
        <row r="171">
          <cell r="A171" t="str">
            <v>14.13</v>
          </cell>
          <cell r="B171" t="str">
            <v>Soldaduras Cuproaluminotérmicas adicionales</v>
          </cell>
          <cell r="C171" t="str">
            <v>u</v>
          </cell>
          <cell r="D171">
            <v>17.760000000000002</v>
          </cell>
        </row>
        <row r="172">
          <cell r="A172">
            <v>15</v>
          </cell>
          <cell r="B172" t="str">
            <v>PROVISIÓN Y Montaje de Shelter Modular desarmable</v>
          </cell>
          <cell r="D172">
            <v>0</v>
          </cell>
        </row>
        <row r="173">
          <cell r="A173" t="str">
            <v>15.1</v>
          </cell>
          <cell r="B173" t="str">
            <v>Gabinete 0,7m x 0,7m x 1,2 m</v>
          </cell>
          <cell r="C173" t="str">
            <v>u</v>
          </cell>
          <cell r="D173" t="str">
            <v>no aplicable</v>
          </cell>
        </row>
        <row r="174">
          <cell r="A174" t="str">
            <v>15.2</v>
          </cell>
          <cell r="B174" t="str">
            <v>Shelter dimensiones int. ancho:2,279m, largo:2,933m, alto: 2,625m</v>
          </cell>
          <cell r="C174" t="str">
            <v>u</v>
          </cell>
          <cell r="D174">
            <v>9482.68</v>
          </cell>
        </row>
        <row r="175">
          <cell r="A175" t="str">
            <v>15.3</v>
          </cell>
          <cell r="B175" t="str">
            <v>Shelter dimensiones int. ancho:2,279m, largo:5,867m, alto: 2,625m</v>
          </cell>
          <cell r="C175" t="str">
            <v>u</v>
          </cell>
          <cell r="D175">
            <v>11047.6</v>
          </cell>
        </row>
        <row r="176">
          <cell r="A176" t="str">
            <v>15.4</v>
          </cell>
          <cell r="B176" t="str">
            <v>Provisión e instalación de banquinas de soporte</v>
          </cell>
          <cell r="C176" t="str">
            <v>kg</v>
          </cell>
          <cell r="D176">
            <v>3.04</v>
          </cell>
        </row>
        <row r="177">
          <cell r="A177" t="str">
            <v>15.5</v>
          </cell>
          <cell r="B177" t="str">
            <v>Provisión e instalación de Pisos y barandas</v>
          </cell>
          <cell r="C177" t="str">
            <v>kg</v>
          </cell>
          <cell r="D177">
            <v>3.54</v>
          </cell>
        </row>
        <row r="178">
          <cell r="A178" t="str">
            <v>15.6</v>
          </cell>
          <cell r="B178" t="str">
            <v>Dados de Hormigón Armado para apoyo de banquinas</v>
          </cell>
          <cell r="C178" t="str">
            <v>u</v>
          </cell>
          <cell r="D178">
            <v>82.01</v>
          </cell>
        </row>
        <row r="179">
          <cell r="A179">
            <v>16</v>
          </cell>
          <cell r="B179" t="str">
            <v>Provisión y construcción de recintos de equipos con materiales tradicionales</v>
          </cell>
          <cell r="D179">
            <v>0</v>
          </cell>
        </row>
        <row r="180">
          <cell r="A180" t="str">
            <v>16.1</v>
          </cell>
          <cell r="B180" t="str">
            <v>Construcción propiamente dicha (Nivel de piso, mampostería, losa, cubierta de techo, puerta de acceso, instalación eléctrica, pintura y puesta a tierra)</v>
          </cell>
          <cell r="C180" t="str">
            <v>m2</v>
          </cell>
          <cell r="D180" t="str">
            <v>no aplicable</v>
          </cell>
        </row>
        <row r="181">
          <cell r="A181" t="str">
            <v>16.2</v>
          </cell>
          <cell r="B181" t="str">
            <v>Plataforma para baterías</v>
          </cell>
          <cell r="C181" t="str">
            <v>kg</v>
          </cell>
          <cell r="D181">
            <v>3.29</v>
          </cell>
        </row>
        <row r="182">
          <cell r="A182" t="str">
            <v>16.3</v>
          </cell>
          <cell r="B182" t="str">
            <v>Nivel de piso</v>
          </cell>
          <cell r="C182" t="str">
            <v>m2</v>
          </cell>
          <cell r="D182" t="str">
            <v>no aplicable</v>
          </cell>
        </row>
        <row r="183">
          <cell r="A183" t="str">
            <v>16.4</v>
          </cell>
          <cell r="B183" t="str">
            <v>Mampostería</v>
          </cell>
          <cell r="C183" t="str">
            <v>m3</v>
          </cell>
          <cell r="D183" t="str">
            <v>no aplicable</v>
          </cell>
        </row>
        <row r="184">
          <cell r="A184" t="str">
            <v>16.5</v>
          </cell>
          <cell r="B184" t="str">
            <v>Cerramientos tipo Durlock simple tabique</v>
          </cell>
          <cell r="C184" t="str">
            <v>m2</v>
          </cell>
          <cell r="D184" t="str">
            <v>no aplicable</v>
          </cell>
        </row>
        <row r="185">
          <cell r="A185" t="str">
            <v>16.6</v>
          </cell>
          <cell r="B185" t="str">
            <v>Cerramientos tipo Durlock doble tabique</v>
          </cell>
          <cell r="C185" t="str">
            <v>m2</v>
          </cell>
          <cell r="D185" t="str">
            <v>no aplicable</v>
          </cell>
        </row>
        <row r="186">
          <cell r="A186" t="str">
            <v>16.7</v>
          </cell>
          <cell r="B186" t="str">
            <v>Losa</v>
          </cell>
          <cell r="C186" t="str">
            <v>m2</v>
          </cell>
          <cell r="D186" t="str">
            <v>no aplicable</v>
          </cell>
        </row>
        <row r="187">
          <cell r="A187" t="str">
            <v>16.8</v>
          </cell>
          <cell r="B187" t="str">
            <v>Provisión e instalación puerta de acceso</v>
          </cell>
          <cell r="C187" t="str">
            <v>u</v>
          </cell>
          <cell r="D187" t="str">
            <v>no aplicable</v>
          </cell>
        </row>
        <row r="188">
          <cell r="A188" t="str">
            <v>16.9</v>
          </cell>
          <cell r="B188" t="str">
            <v>Cubierta de techo plano</v>
          </cell>
          <cell r="C188" t="str">
            <v>m2</v>
          </cell>
          <cell r="D188" t="str">
            <v>no aplicable</v>
          </cell>
        </row>
        <row r="189">
          <cell r="A189" t="str">
            <v>16.10</v>
          </cell>
          <cell r="B189" t="str">
            <v>Reparación cubierta de techo plano</v>
          </cell>
          <cell r="C189" t="str">
            <v>m2</v>
          </cell>
          <cell r="D189" t="str">
            <v>no aplicable</v>
          </cell>
        </row>
        <row r="190">
          <cell r="A190" t="str">
            <v>16.11</v>
          </cell>
          <cell r="B190" t="str">
            <v>Cubierta de techo con membrana 4mm</v>
          </cell>
          <cell r="C190" t="str">
            <v>m2</v>
          </cell>
          <cell r="D190" t="str">
            <v>no aplicable</v>
          </cell>
        </row>
        <row r="191">
          <cell r="A191" t="str">
            <v>16.12</v>
          </cell>
          <cell r="B191" t="str">
            <v>Reparación cubierta de techo con membrana 4mm</v>
          </cell>
          <cell r="C191" t="str">
            <v>m2</v>
          </cell>
          <cell r="D191">
            <v>9.35</v>
          </cell>
        </row>
        <row r="192">
          <cell r="A192" t="str">
            <v>16.13</v>
          </cell>
          <cell r="B192" t="str">
            <v>Provisión e instalación eléctrica interna</v>
          </cell>
          <cell r="C192" t="str">
            <v>gl</v>
          </cell>
          <cell r="D192" t="str">
            <v>no aplicable</v>
          </cell>
        </row>
        <row r="193">
          <cell r="A193" t="str">
            <v>16.14</v>
          </cell>
          <cell r="B193" t="str">
            <v>Provisión e instalación de tablero de energía</v>
          </cell>
          <cell r="C193" t="str">
            <v>u</v>
          </cell>
          <cell r="D193" t="str">
            <v>no aplicable</v>
          </cell>
        </row>
        <row r="194">
          <cell r="A194" t="str">
            <v>16.15</v>
          </cell>
          <cell r="B194" t="str">
            <v>Tablero general de energía</v>
          </cell>
          <cell r="C194" t="str">
            <v>u</v>
          </cell>
          <cell r="D194" t="str">
            <v>no aplicable</v>
          </cell>
        </row>
        <row r="195">
          <cell r="A195" t="str">
            <v>16.16</v>
          </cell>
          <cell r="B195" t="str">
            <v>Provisión e instalación de sensores de alta temperatura</v>
          </cell>
          <cell r="C195" t="str">
            <v>u</v>
          </cell>
          <cell r="D195">
            <v>113.31</v>
          </cell>
        </row>
        <row r="196">
          <cell r="A196" t="str">
            <v>16.17</v>
          </cell>
          <cell r="B196" t="str">
            <v>Provisión e instalación de sensores de temperatura máxima y mínima</v>
          </cell>
          <cell r="C196" t="str">
            <v>u</v>
          </cell>
          <cell r="D196">
            <v>117.66</v>
          </cell>
        </row>
        <row r="197">
          <cell r="A197" t="str">
            <v>16.18</v>
          </cell>
          <cell r="B197" t="str">
            <v>Provisión e instalación de sensores de humo tipo iónico</v>
          </cell>
          <cell r="C197" t="str">
            <v>u</v>
          </cell>
          <cell r="D197">
            <v>143.79</v>
          </cell>
        </row>
        <row r="198">
          <cell r="A198" t="str">
            <v>16.19</v>
          </cell>
          <cell r="B198" t="str">
            <v>Provisión e instalación de sensores de intrusión</v>
          </cell>
          <cell r="C198" t="str">
            <v>u</v>
          </cell>
          <cell r="D198">
            <v>53.81</v>
          </cell>
        </row>
        <row r="199">
          <cell r="A199" t="str">
            <v>16.20</v>
          </cell>
          <cell r="B199" t="str">
            <v>Provisión e instalación regleta conexión alarmas</v>
          </cell>
          <cell r="C199" t="str">
            <v>u</v>
          </cell>
          <cell r="D199">
            <v>37.58</v>
          </cell>
        </row>
        <row r="200">
          <cell r="A200" t="str">
            <v>16.21</v>
          </cell>
          <cell r="B200" t="str">
            <v>Cableado de alarmas</v>
          </cell>
          <cell r="C200" t="str">
            <v>m</v>
          </cell>
          <cell r="D200">
            <v>92.2</v>
          </cell>
        </row>
        <row r="201">
          <cell r="A201" t="str">
            <v>16.22</v>
          </cell>
          <cell r="B201" t="str">
            <v>Provisión e instalación matafuego</v>
          </cell>
          <cell r="C201" t="str">
            <v>u</v>
          </cell>
          <cell r="D201" t="str">
            <v>no aplicable</v>
          </cell>
        </row>
        <row r="202">
          <cell r="A202" t="str">
            <v>16.23</v>
          </cell>
          <cell r="B202" t="str">
            <v>Pintura</v>
          </cell>
          <cell r="C202" t="str">
            <v>m2</v>
          </cell>
          <cell r="D202" t="str">
            <v>no aplicable</v>
          </cell>
        </row>
        <row r="203">
          <cell r="A203">
            <v>17</v>
          </cell>
          <cell r="B203" t="str">
            <v>Desmontaje de Sitios</v>
          </cell>
          <cell r="D203">
            <v>0</v>
          </cell>
        </row>
        <row r="204">
          <cell r="A204" t="str">
            <v>17.1</v>
          </cell>
          <cell r="B204" t="str">
            <v>Desmontaje total de sitio (obra civil)</v>
          </cell>
          <cell r="C204" t="str">
            <v>gl</v>
          </cell>
          <cell r="D204" t="str">
            <v>no aplicable</v>
          </cell>
        </row>
        <row r="205">
          <cell r="A205" t="str">
            <v>17.2</v>
          </cell>
          <cell r="B205" t="str">
            <v>Desmontaje deTorre Autosoportada</v>
          </cell>
          <cell r="C205" t="str">
            <v>kg</v>
          </cell>
          <cell r="D205">
            <v>0.54</v>
          </cell>
        </row>
        <row r="206">
          <cell r="A206" t="str">
            <v>17.3</v>
          </cell>
          <cell r="B206" t="str">
            <v>Desmontaje de Mástil</v>
          </cell>
          <cell r="C206" t="str">
            <v>kg</v>
          </cell>
          <cell r="D206">
            <v>0.38</v>
          </cell>
        </row>
        <row r="207">
          <cell r="A207" t="str">
            <v>17.4</v>
          </cell>
          <cell r="B207" t="str">
            <v>Desmontaje de Monoposte</v>
          </cell>
          <cell r="C207" t="str">
            <v>m</v>
          </cell>
          <cell r="D207">
            <v>131.62</v>
          </cell>
        </row>
        <row r="208">
          <cell r="A208" t="str">
            <v>17.5</v>
          </cell>
          <cell r="B208" t="str">
            <v>Embalaje</v>
          </cell>
          <cell r="C208" t="str">
            <v>gl</v>
          </cell>
          <cell r="D208">
            <v>341.23</v>
          </cell>
        </row>
        <row r="209">
          <cell r="A209" t="str">
            <v>17.8</v>
          </cell>
          <cell r="B209" t="str">
            <v>Envio a Warehouse</v>
          </cell>
          <cell r="C209" t="str">
            <v>km</v>
          </cell>
          <cell r="D209">
            <v>1.01</v>
          </cell>
        </row>
        <row r="210">
          <cell r="A210">
            <v>18</v>
          </cell>
          <cell r="B210" t="str">
            <v>Generadores de energía</v>
          </cell>
        </row>
        <row r="211">
          <cell r="A211" t="str">
            <v>18.1</v>
          </cell>
          <cell r="B211" t="str">
            <v>Onan 6DNAC 6 kW Stand by monofásico c/tranfer Switch OTPC-40 - Tanque combustible:178lts - Autonomía aprox.:48hs</v>
          </cell>
          <cell r="C211" t="str">
            <v>u</v>
          </cell>
          <cell r="D211">
            <v>15876.96</v>
          </cell>
        </row>
        <row r="212">
          <cell r="A212" t="str">
            <v>18.2</v>
          </cell>
          <cell r="B212" t="str">
            <v>Onan 9DNAD 9 kW Stand by monofásico c/tranfer Switch OTPC-40 - Tanque combustible:178lts - Autonomía aprox.:48hs</v>
          </cell>
          <cell r="C212" t="str">
            <v>u</v>
          </cell>
          <cell r="D212">
            <v>16354.36</v>
          </cell>
        </row>
        <row r="213">
          <cell r="A213" t="str">
            <v>18.3</v>
          </cell>
          <cell r="B213" t="str">
            <v>Onan 9DNAD 9 kW Stand by trifásico c/tranfer Switch OTPC-40 - Tanque combustible:178lts - Autonomía aprox.:48hs</v>
          </cell>
          <cell r="C213" t="str">
            <v>u</v>
          </cell>
          <cell r="D213">
            <v>16778.439999999999</v>
          </cell>
        </row>
        <row r="214">
          <cell r="A214" t="str">
            <v>18.4</v>
          </cell>
          <cell r="B214" t="str">
            <v>Onan 28DGBD 28kW (35kVA) Stand by trifásico c/tranfer Switch OTPC-125 - Tanque combustible:300lts - Autonomía aprox.:37hs</v>
          </cell>
          <cell r="C214" t="str">
            <v>u</v>
          </cell>
          <cell r="D214">
            <v>19006.72</v>
          </cell>
        </row>
        <row r="215">
          <cell r="A215" t="str">
            <v>18.5</v>
          </cell>
          <cell r="B215" t="str">
            <v>Onan 250DFBJ 250kW (300kVA) Stand by trifásico c/tranfer Switch OTPC-600 - Tanque combustible:970lts - Autonomía aprox.:14hs</v>
          </cell>
          <cell r="C215" t="str">
            <v>u</v>
          </cell>
          <cell r="D215">
            <v>56325.760000000002</v>
          </cell>
        </row>
        <row r="216">
          <cell r="A216">
            <v>19</v>
          </cell>
          <cell r="B216" t="str">
            <v>Obra fibra optica</v>
          </cell>
          <cell r="D216">
            <v>0</v>
          </cell>
        </row>
        <row r="217">
          <cell r="A217" t="str">
            <v>19.1</v>
          </cell>
          <cell r="B217" t="str">
            <v>Tendido subterráneo de fibra óptica</v>
          </cell>
          <cell r="C217" t="str">
            <v>m</v>
          </cell>
          <cell r="D217">
            <v>0.62</v>
          </cell>
        </row>
        <row r="218">
          <cell r="A218" t="str">
            <v>19.2</v>
          </cell>
          <cell r="B218" t="str">
            <v>Cámara Tipo</v>
          </cell>
          <cell r="C218" t="str">
            <v>c/u</v>
          </cell>
          <cell r="D218">
            <v>459.56</v>
          </cell>
        </row>
        <row r="219">
          <cell r="A219" t="str">
            <v>19.3</v>
          </cell>
          <cell r="B219" t="str">
            <v>Excavaciones En suelos normales</v>
          </cell>
          <cell r="C219" t="str">
            <v>m3</v>
          </cell>
          <cell r="D219">
            <v>46.58</v>
          </cell>
        </row>
        <row r="220">
          <cell r="A220" t="str">
            <v>19.4</v>
          </cell>
          <cell r="B220" t="str">
            <v>Excavaciones En suelos normales con presencia  de agua</v>
          </cell>
          <cell r="C220" t="str">
            <v>m3</v>
          </cell>
          <cell r="D220">
            <v>59.25</v>
          </cell>
        </row>
        <row r="221">
          <cell r="A221" t="str">
            <v>19.5</v>
          </cell>
          <cell r="B221" t="str">
            <v>Excavaciones En suelos duros que requieran el empleo de martillo neumático</v>
          </cell>
          <cell r="C221" t="str">
            <v>m3</v>
          </cell>
          <cell r="D221">
            <v>65.41</v>
          </cell>
        </row>
        <row r="222">
          <cell r="A222" t="str">
            <v>19.6</v>
          </cell>
          <cell r="B222" t="str">
            <v>Contrapisos de veredas</v>
          </cell>
          <cell r="C222" t="str">
            <v>m2</v>
          </cell>
          <cell r="D222">
            <v>7.09</v>
          </cell>
        </row>
        <row r="223">
          <cell r="A223" t="str">
            <v>19.7</v>
          </cell>
          <cell r="B223" t="str">
            <v>Veredas Baldosa común 20cm x 20 cm</v>
          </cell>
          <cell r="C223" t="str">
            <v>m2</v>
          </cell>
          <cell r="D223">
            <v>16.54</v>
          </cell>
        </row>
        <row r="224">
          <cell r="A224" t="str">
            <v>19.8</v>
          </cell>
          <cell r="B224" t="str">
            <v xml:space="preserve">Veredas Baldosones 40cm x 40 cm </v>
          </cell>
          <cell r="C224" t="str">
            <v>m2</v>
          </cell>
          <cell r="D224">
            <v>22.05</v>
          </cell>
        </row>
        <row r="225">
          <cell r="A225" t="str">
            <v>19.9</v>
          </cell>
          <cell r="B225" t="str">
            <v xml:space="preserve">Veredas Baldosones 40cm x 60 </v>
          </cell>
          <cell r="C225" t="str">
            <v>m2</v>
          </cell>
          <cell r="D225">
            <v>22.05</v>
          </cell>
        </row>
        <row r="226">
          <cell r="A226" t="str">
            <v>19.10</v>
          </cell>
          <cell r="B226" t="str">
            <v>Trabajos complementarios en cruces de calles</v>
          </cell>
          <cell r="D226">
            <v>0</v>
          </cell>
        </row>
        <row r="227">
          <cell r="A227" t="str">
            <v>19.11</v>
          </cell>
          <cell r="B227" t="str">
            <v>Compactación de subrasante</v>
          </cell>
          <cell r="C227" t="str">
            <v>m2</v>
          </cell>
          <cell r="D227">
            <v>14.18</v>
          </cell>
        </row>
        <row r="228">
          <cell r="A228" t="str">
            <v>19.12</v>
          </cell>
          <cell r="B228" t="str">
            <v>Reposición de pavimento de Hon Ado incluyendo juntas según estén construidas</v>
          </cell>
          <cell r="C228" t="str">
            <v>m3</v>
          </cell>
          <cell r="D228">
            <v>177.14</v>
          </cell>
        </row>
        <row r="229">
          <cell r="A229">
            <v>20</v>
          </cell>
          <cell r="B229" t="str">
            <v>Varios</v>
          </cell>
        </row>
        <row r="230">
          <cell r="A230" t="str">
            <v>20.1</v>
          </cell>
          <cell r="B230" t="str">
            <v>Pintura de antenas</v>
          </cell>
          <cell r="C230" t="str">
            <v>u</v>
          </cell>
          <cell r="D230">
            <v>121.87</v>
          </cell>
        </row>
        <row r="231">
          <cell r="A231" t="str">
            <v>20.2</v>
          </cell>
          <cell r="B231" t="str">
            <v>Pintura de bandejas de cables</v>
          </cell>
          <cell r="C231" t="str">
            <v>m2</v>
          </cell>
          <cell r="D231">
            <v>7.12</v>
          </cell>
        </row>
        <row r="232">
          <cell r="A232" t="str">
            <v>20.3</v>
          </cell>
          <cell r="B232" t="str">
            <v>Provisión e instalacion de equipo de aire acondicionado tipo split 1,5 Tn</v>
          </cell>
          <cell r="C232" t="str">
            <v>u</v>
          </cell>
          <cell r="D232">
            <v>6954.86</v>
          </cell>
        </row>
        <row r="233">
          <cell r="A233" t="str">
            <v>20.4</v>
          </cell>
          <cell r="B233" t="str">
            <v>Provisión e instalaciónde equipo de aire acondicionado tipo split 3 Tn</v>
          </cell>
          <cell r="C233" t="str">
            <v>u</v>
          </cell>
          <cell r="D233">
            <v>9366.7000000000007</v>
          </cell>
        </row>
        <row r="234">
          <cell r="A234" t="str">
            <v>20.5</v>
          </cell>
          <cell r="B234" t="str">
            <v>Provisión e instalaciónde equipo de aire acondicionado tipo autocontenido 1,5 Tn</v>
          </cell>
          <cell r="C234" t="str">
            <v>u</v>
          </cell>
          <cell r="D234">
            <v>2992.79</v>
          </cell>
        </row>
        <row r="235">
          <cell r="A235" t="str">
            <v>20.6</v>
          </cell>
          <cell r="B235" t="str">
            <v>Provisión e instalación de equipo de aire acondicionado tipo autocontenido 3 Tn</v>
          </cell>
          <cell r="C235" t="str">
            <v>u</v>
          </cell>
          <cell r="D235">
            <v>3277.99</v>
          </cell>
        </row>
        <row r="236">
          <cell r="A236" t="str">
            <v>20.7</v>
          </cell>
          <cell r="B236" t="str">
            <v>Elaboracion de Balance termico para sitio BO</v>
          </cell>
          <cell r="C236" t="str">
            <v>u</v>
          </cell>
          <cell r="D236">
            <v>55.67</v>
          </cell>
        </row>
        <row r="237">
          <cell r="A237" t="str">
            <v>20.8</v>
          </cell>
          <cell r="B237" t="str">
            <v>Construcción pozo negro 1,3x5,00mts.</v>
          </cell>
          <cell r="C237" t="str">
            <v>u</v>
          </cell>
          <cell r="D237">
            <v>1265.3</v>
          </cell>
        </row>
        <row r="238">
          <cell r="A238" t="str">
            <v>20.9</v>
          </cell>
          <cell r="B238" t="str">
            <v>Cámara de inspección desagüe pluvial</v>
          </cell>
          <cell r="C238" t="str">
            <v>u</v>
          </cell>
          <cell r="D238">
            <v>111.35</v>
          </cell>
        </row>
        <row r="239">
          <cell r="A239" t="str">
            <v>20.10</v>
          </cell>
          <cell r="B239" t="str">
            <v>Porton ciego de chapa</v>
          </cell>
          <cell r="C239" t="str">
            <v>m2</v>
          </cell>
          <cell r="D239">
            <v>88.46</v>
          </cell>
        </row>
        <row r="240">
          <cell r="A240" t="str">
            <v>20.11</v>
          </cell>
          <cell r="B240" t="str">
            <v>Rebaje de cordón</v>
          </cell>
          <cell r="C240" t="str">
            <v>m</v>
          </cell>
          <cell r="D240">
            <v>13.54</v>
          </cell>
        </row>
        <row r="241">
          <cell r="A241" t="str">
            <v>20.12</v>
          </cell>
          <cell r="B241" t="str">
            <v>Rotura y reconstrucción de pisos de mosaicos</v>
          </cell>
          <cell r="C241" t="str">
            <v>m2</v>
          </cell>
          <cell r="D241">
            <v>47.98</v>
          </cell>
        </row>
        <row r="242">
          <cell r="A242" t="str">
            <v>20.13</v>
          </cell>
          <cell r="B242" t="str">
            <v>Reparación con concreto alisado</v>
          </cell>
          <cell r="C242" t="str">
            <v>m2</v>
          </cell>
          <cell r="D242">
            <v>10.63</v>
          </cell>
        </row>
        <row r="243">
          <cell r="A243" t="str">
            <v>20.14</v>
          </cell>
          <cell r="B243" t="str">
            <v>Revoque grueso y fino</v>
          </cell>
          <cell r="C243" t="str">
            <v>m2</v>
          </cell>
          <cell r="D243">
            <v>10.48</v>
          </cell>
        </row>
        <row r="244">
          <cell r="A244" t="str">
            <v>20.15</v>
          </cell>
          <cell r="B244" t="str">
            <v>Columnas</v>
          </cell>
          <cell r="C244" t="str">
            <v>m3</v>
          </cell>
          <cell r="D244">
            <v>401.86</v>
          </cell>
        </row>
        <row r="245">
          <cell r="A245" t="str">
            <v>20.16</v>
          </cell>
          <cell r="B245" t="str">
            <v>Conductor sintenax 12 x 1 mm2</v>
          </cell>
          <cell r="C245" t="str">
            <v>m</v>
          </cell>
          <cell r="D245">
            <v>4.05</v>
          </cell>
        </row>
        <row r="246">
          <cell r="A246" t="str">
            <v>20.17</v>
          </cell>
          <cell r="B246" t="str">
            <v>Cañería desagüe pluvial PVC 110 mm</v>
          </cell>
          <cell r="C246" t="str">
            <v>ml</v>
          </cell>
          <cell r="D246">
            <v>39.479999999999997</v>
          </cell>
        </row>
        <row r="247">
          <cell r="A247" t="str">
            <v>20.18</v>
          </cell>
          <cell r="B247" t="str">
            <v>Toma para generador móvil (380v 50Hz 3P + N + T 63A) Steck S5546</v>
          </cell>
          <cell r="C247" t="str">
            <v>u</v>
          </cell>
          <cell r="D247">
            <v>117.98</v>
          </cell>
        </row>
        <row r="248">
          <cell r="A248" t="str">
            <v>20.19</v>
          </cell>
          <cell r="B248" t="str">
            <v>Kit salvacaidas</v>
          </cell>
          <cell r="C248" t="str">
            <v>u</v>
          </cell>
          <cell r="D248">
            <v>241.92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"/>
      <sheetName val="Nota 8"/>
      <sheetName val="Nota 9"/>
      <sheetName val="ANEXO A"/>
      <sheetName val="EOAF Cresud"/>
      <sheetName val="Bce Patrim"/>
      <sheetName val="EEPN"/>
      <sheetName val="EDO RDOS"/>
      <sheetName val="Anexo C"/>
      <sheetName val="Anexo D"/>
      <sheetName val="Anexo E"/>
      <sheetName val="Anexo F"/>
      <sheetName val="Anexo G"/>
      <sheetName val="Anexo H"/>
      <sheetName val="Bce Patrim cons"/>
      <sheetName val="EDO RDOS cons"/>
      <sheetName val="EOAF cons"/>
      <sheetName val="Hoja1"/>
      <sheetName val="Hoja2"/>
      <sheetName val="Hoja3"/>
      <sheetName val="Hoja4"/>
    </sheetNames>
    <sheetDataSet>
      <sheetData sheetId="0"/>
      <sheetData sheetId="1" refreshError="1">
        <row r="20">
          <cell r="F20">
            <v>0</v>
          </cell>
        </row>
        <row r="30">
          <cell r="F30">
            <v>0</v>
          </cell>
        </row>
        <row r="36">
          <cell r="F36">
            <v>0</v>
          </cell>
        </row>
        <row r="52">
          <cell r="F52">
            <v>0</v>
          </cell>
        </row>
        <row r="78">
          <cell r="F78">
            <v>0</v>
          </cell>
        </row>
        <row r="87">
          <cell r="F87">
            <v>0</v>
          </cell>
        </row>
        <row r="101">
          <cell r="F101">
            <v>0</v>
          </cell>
        </row>
        <row r="104">
          <cell r="F104">
            <v>0</v>
          </cell>
        </row>
        <row r="125">
          <cell r="F125">
            <v>0</v>
          </cell>
        </row>
        <row r="140">
          <cell r="F140">
            <v>0</v>
          </cell>
        </row>
        <row r="165">
          <cell r="F165">
            <v>0</v>
          </cell>
        </row>
        <row r="186">
          <cell r="F186">
            <v>0</v>
          </cell>
        </row>
        <row r="202">
          <cell r="F202">
            <v>0</v>
          </cell>
        </row>
        <row r="212">
          <cell r="F212">
            <v>0</v>
          </cell>
        </row>
      </sheetData>
      <sheetData sheetId="2"/>
      <sheetData sheetId="3"/>
      <sheetData sheetId="4"/>
      <sheetData sheetId="5" refreshError="1">
        <row r="23">
          <cell r="H23">
            <v>0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mador"/>
      <sheetName val="Saldos"/>
      <sheetName val="Datos del Balance"/>
      <sheetName val="Bce Patrim"/>
      <sheetName val="EEPN"/>
      <sheetName val="Edo Rdos"/>
      <sheetName val="EOAF CRESUD"/>
      <sheetName val="PT EOAF CRESUD"/>
      <sheetName val="Nota 8"/>
      <sheetName val="ARM INF ADICIONAL"/>
      <sheetName val="ARMADO NOTA 9"/>
      <sheetName val="NOTA 9"/>
      <sheetName val="ANEXO A"/>
      <sheetName val="ANEXO B"/>
      <sheetName val="Anexo D"/>
      <sheetName val="Anexo C"/>
      <sheetName val="Anexo E"/>
      <sheetName val="Armado F"/>
      <sheetName val="Anexo F"/>
      <sheetName val="Anexo G"/>
      <sheetName val="Anexo H"/>
      <sheetName val="Indices"/>
    </sheetNames>
    <sheetDataSet>
      <sheetData sheetId="0" refreshError="1"/>
      <sheetData sheetId="1" refreshError="1"/>
      <sheetData sheetId="2" refreshError="1"/>
      <sheetData sheetId="3" refreshError="1">
        <row r="20">
          <cell r="C20">
            <v>119750711.852962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razil Summary"/>
      <sheetName val="Brazil by Sub-Region &amp; Type"/>
      <sheetName val="Brazil by platform &amp; Type"/>
      <sheetName val="Brazil by platform &amp; Type (2)"/>
      <sheetName val="format Brazil summary"/>
      <sheetName val="format Brazil by sub reg &amp; typ"/>
      <sheetName val="format Brazil plat&amp;type"/>
      <sheetName val="Dimension"/>
      <sheetName val="Data by box analysed"/>
      <sheetName val="Data by reporting unit analys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o"/>
      <sheetName val="Saldos"/>
      <sheetName val="Cruce-Aging"/>
      <sheetName val="1211600001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"/>
      <sheetName val="Asia Summary"/>
      <sheetName val="format summary"/>
      <sheetName val="Asia by sub Region &amp; Type"/>
      <sheetName val="format sub Region &amp; Type"/>
      <sheetName val="Asia by Paltform &amp; Type"/>
      <sheetName val="Format Asia by plat &amp; type"/>
      <sheetName val="G&amp;A Summary"/>
      <sheetName val="G&amp;A sum format"/>
      <sheetName val="G&amp;A "/>
      <sheetName val="format G&amp;A"/>
      <sheetName val="Currency analysis"/>
      <sheetName val="format Currency analysis"/>
      <sheetName val="Dimension"/>
      <sheetName val="Data by box analysed"/>
      <sheetName val="Data by reporting unit analysed"/>
      <sheetName val="Data by RU"/>
      <sheetName val="Data by RU local 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 Summary"/>
      <sheetName val="format NA Summary"/>
      <sheetName val="NA by Sub-Region &amp; Type"/>
      <sheetName val="format NA SR &amp; Type"/>
      <sheetName val="NA by Platform &amp; Type"/>
      <sheetName val="Format NA Platform &amp; Type"/>
      <sheetName val="G&amp;A summary"/>
      <sheetName val="Format G&amp;A S"/>
      <sheetName val="Feuil4"/>
      <sheetName val="Feuil5"/>
      <sheetName val="G&amp;A Analysis"/>
      <sheetName val="format G&amp;A"/>
      <sheetName val="Dimension"/>
      <sheetName val="Data by box analysed"/>
      <sheetName val="Data by reporting unit analysed"/>
      <sheetName val="Data by R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5"/>
      <sheetName val="flujo"/>
      <sheetName val="Bal.Impositivo"/>
      <sheetName val="cuadro Revaluo"/>
      <sheetName val="Comparativo"/>
      <sheetName val="BCEGRAL"/>
      <sheetName val="EVP"/>
      <sheetName val="Anexo IV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erminación de calculos"/>
      <sheetName val="30-6-2006"/>
      <sheetName val="30-6-2007"/>
      <sheetName val="Overview"/>
      <sheetName val="Básico"/>
      <sheetName val="Consolidado"/>
      <sheetName val="Consolidado (2)"/>
      <sheetName val="Sheet2"/>
    </sheetNames>
    <sheetDataSet>
      <sheetData sheetId="0"/>
      <sheetData sheetId="1"/>
      <sheetData sheetId="2"/>
      <sheetData sheetId="3"/>
      <sheetData sheetId="4">
        <row r="3">
          <cell r="J3" t="str">
            <v>MET</v>
          </cell>
        </row>
        <row r="4">
          <cell r="J4">
            <v>38961</v>
          </cell>
        </row>
      </sheetData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recta"/>
      <sheetName val="Judicial"/>
      <sheetName val="Arreglo"/>
      <sheetName val="Cuadre"/>
      <sheetName val="INFCGC_Dic"/>
      <sheetName val="Altas"/>
      <sheetName val="Bajas"/>
      <sheetName val="Tablas"/>
      <sheetName val="Resumen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ordenadas"/>
      <sheetName val="endereço MIC-27-03-2000"/>
      <sheetName val="endereço ERBs-27-03-2000"/>
      <sheetName val="cell"/>
      <sheetName val="auxiliar"/>
      <sheetName val="mcc000411"/>
      <sheetName val="mvc000411"/>
      <sheetName val="mdcc000411"/>
      <sheetName val="mdvc000411"/>
      <sheetName val="freq"/>
      <sheetName val="banda A"/>
      <sheetName val="PARAM-27-03-00 TIM"/>
      <sheetName val="Sercomtel-27.03.2000 TIM"/>
      <sheetName val="Sctl-canais-27.03.2000 TIM"/>
      <sheetName val="Emissão.a02.02.2000.wjo."/>
      <sheetName val="PARAM-15-06-00teste290600"/>
      <sheetName val="DVCC"/>
      <sheetName val="Sercomtel-15.06.2000"/>
      <sheetName val="Sctl-canais-27.03.2000"/>
      <sheetName val="Telepar-01.11.1999"/>
      <sheetName val="AUX"/>
      <sheetName val="DADOS  DA APF 02-02-2000"/>
      <sheetName val="cl000327"/>
      <sheetName val="MTCLP221299aaaa"/>
      <sheetName val="CUENTAS SAP"/>
      <sheetName val="Precio"/>
      <sheetName val="endereço_MIC-27-03-2000"/>
      <sheetName val="endereço_ERBs-27-03-2000"/>
      <sheetName val="banda_A"/>
      <sheetName val="PARAM-27-03-00_TIM"/>
      <sheetName val="Sercomtel-27_03_2000_TIM"/>
      <sheetName val="Sctl-canais-27_03_2000_TIM"/>
      <sheetName val="Emissão_a02_02_2000_wjo_"/>
      <sheetName val="Sercomtel-15_06_2000"/>
      <sheetName val="Sctl-canais-27_03_2000"/>
      <sheetName val="Telepar-01_11_1999"/>
      <sheetName val="DADOS__DA_APF_02-02-2000"/>
      <sheetName val="CUENTAS_SAP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langana"/>
      <sheetName val="ESTADO"/>
      <sheetName val="Adaptación p-20F"/>
      <sheetName val="EBITDA"/>
      <sheetName val="EBITDA(Vtas establecim.eoaf)"/>
      <sheetName val="elim interco"/>
      <sheetName val="eliminaciones vpp"/>
      <sheetName val="controles"/>
      <sheetName val="Datos del Balance"/>
      <sheetName val="Bce Resumido AIF"/>
      <sheetName val="Bce Patrim"/>
      <sheetName val="RDOS elim interco"/>
      <sheetName val="Edo Rdos"/>
      <sheetName val="EOAF"/>
      <sheetName val="Edo Rdos (cactus)"/>
      <sheetName val="nota numérica cactus"/>
      <sheetName val="nota numérica"/>
      <sheetName val="rt12 activos"/>
      <sheetName val="rt12 act 12-2004"/>
      <sheetName val="rt12 pasivos"/>
      <sheetName val="rtdo por acción"/>
      <sheetName val="info por segmento"/>
      <sheetName val="ANEXO A"/>
      <sheetName val="ANEXO B"/>
      <sheetName val="ANEXO C  cactus"/>
      <sheetName val="ANEXO C"/>
      <sheetName val="ANEXO E"/>
      <sheetName val="Anexo F cactus"/>
      <sheetName val="ANEXO G (cactus)"/>
      <sheetName val="ANEXO F"/>
      <sheetName val="ANEXO G"/>
      <sheetName val="ANEXO H"/>
      <sheetName val="Reseña cuadros"/>
      <sheetName val="Anexo H (Cactus)"/>
      <sheetName val="IND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8">
          <cell r="B8">
            <v>38807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sto venta "/>
      <sheetName val="Hoja1"/>
      <sheetName val="Hoja1 (7)"/>
    </sheetNames>
    <sheetDataSet>
      <sheetData sheetId="0"/>
      <sheetData sheetId="1"/>
      <sheetData sheetId="2" refreshError="1">
        <row r="2">
          <cell r="I2" t="str">
            <v/>
          </cell>
        </row>
        <row r="3">
          <cell r="I3" t="str">
            <v/>
          </cell>
        </row>
        <row r="4">
          <cell r="I4" t="str">
            <v/>
          </cell>
        </row>
        <row r="5">
          <cell r="I5" t="str">
            <v/>
          </cell>
        </row>
        <row r="6">
          <cell r="I6" t="str">
            <v/>
          </cell>
        </row>
        <row r="7">
          <cell r="I7" t="str">
            <v/>
          </cell>
        </row>
        <row r="8">
          <cell r="I8" t="str">
            <v>GL1500</v>
          </cell>
        </row>
        <row r="9">
          <cell r="I9" t="str">
            <v/>
          </cell>
        </row>
        <row r="10">
          <cell r="I10" t="str">
            <v/>
          </cell>
        </row>
        <row r="11">
          <cell r="I11" t="str">
            <v/>
          </cell>
        </row>
        <row r="12">
          <cell r="I12" t="str">
            <v/>
          </cell>
        </row>
        <row r="13">
          <cell r="I13" t="str">
            <v/>
          </cell>
        </row>
        <row r="14">
          <cell r="I14" t="str">
            <v/>
          </cell>
        </row>
        <row r="15">
          <cell r="I15" t="str">
            <v/>
          </cell>
        </row>
        <row r="16">
          <cell r="I16" t="str">
            <v/>
          </cell>
        </row>
        <row r="17">
          <cell r="I17" t="str">
            <v/>
          </cell>
        </row>
        <row r="18">
          <cell r="I18" t="str">
            <v/>
          </cell>
        </row>
        <row r="19">
          <cell r="I19" t="str">
            <v/>
          </cell>
        </row>
        <row r="20">
          <cell r="I20" t="str">
            <v/>
          </cell>
        </row>
        <row r="21">
          <cell r="I21" t="str">
            <v/>
          </cell>
        </row>
        <row r="22">
          <cell r="I22" t="str">
            <v/>
          </cell>
        </row>
        <row r="23">
          <cell r="I23" t="str">
            <v/>
          </cell>
        </row>
        <row r="24">
          <cell r="I24" t="str">
            <v/>
          </cell>
        </row>
      </sheetData>
      <sheetData sheetId="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INTRO"/>
      <sheetName val="ROLLOUT"/>
      <sheetName val="BSC2i ETSI"/>
      <sheetName val="BSC2i ANSI"/>
      <sheetName val="BSC2"/>
      <sheetName val="TCSM2"/>
      <sheetName val="OPTIONAL FEATURES, ETSI"/>
      <sheetName val="OPTIONAL FEATURES, ANSI"/>
      <sheetName val="DOC"/>
      <sheetName val="HW_UPGRADES"/>
      <sheetName val="DIMENSION"/>
      <sheetName val="SPARE"/>
      <sheetName val="GLP-DISCOUNT"/>
      <sheetName val="CURRENCY"/>
      <sheetName val="REVISION"/>
      <sheetName val="Module1"/>
      <sheetName val="GLP 2001"/>
      <sheetName val="Macro1"/>
      <sheetName val="Macro2"/>
      <sheetName val="Macro3"/>
      <sheetName val="Module2"/>
      <sheetName val="Module3"/>
      <sheetName val="Coordenadas"/>
      <sheetName val="BSC2i_ETSI"/>
      <sheetName val="BSC2i_ANSI"/>
      <sheetName val="OPTIONAL_FEATURES,_ETSI"/>
      <sheetName val="OPTIONAL_FEATURES,_ANSI"/>
      <sheetName val="GLP_2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5">
          <cell r="E5">
            <v>0</v>
          </cell>
        </row>
      </sheetData>
      <sheetData sheetId="14" refreshError="1">
        <row r="1">
          <cell r="E1" t="str">
            <v>EUR</v>
          </cell>
        </row>
      </sheetData>
      <sheetData sheetId="15"/>
      <sheetData sheetId="16"/>
      <sheetData sheetId="17" refreshError="1">
        <row r="7">
          <cell r="A7">
            <v>1000074</v>
          </cell>
          <cell r="B7" t="str">
            <v>128 TRX Large Functionality</v>
          </cell>
          <cell r="C7">
            <v>330483.27</v>
          </cell>
        </row>
        <row r="8">
          <cell r="A8">
            <v>1000093</v>
          </cell>
          <cell r="B8" t="str">
            <v>16 TRX Basic Functionality</v>
          </cell>
          <cell r="C8">
            <v>25293.71</v>
          </cell>
        </row>
        <row r="9">
          <cell r="A9">
            <v>1000110</v>
          </cell>
          <cell r="B9" t="str">
            <v>Upgrade</v>
          </cell>
          <cell r="C9">
            <v>7238.01</v>
          </cell>
        </row>
        <row r="10">
          <cell r="A10">
            <v>1000111</v>
          </cell>
          <cell r="B10" t="str">
            <v>Upgrade</v>
          </cell>
          <cell r="C10">
            <v>21125.1</v>
          </cell>
        </row>
        <row r="11">
          <cell r="A11">
            <v>1000115</v>
          </cell>
          <cell r="B11" t="str">
            <v>Upgrade</v>
          </cell>
          <cell r="C11">
            <v>21125.1</v>
          </cell>
        </row>
        <row r="12">
          <cell r="A12">
            <v>1000116</v>
          </cell>
          <cell r="B12" t="str">
            <v>High Capacity Common Units for BSCi</v>
          </cell>
          <cell r="C12">
            <v>28664.66</v>
          </cell>
        </row>
        <row r="13">
          <cell r="A13">
            <v>1000118</v>
          </cell>
          <cell r="B13" t="str">
            <v>Upgrade</v>
          </cell>
          <cell r="C13">
            <v>7238.01</v>
          </cell>
        </row>
        <row r="14">
          <cell r="A14">
            <v>1000119</v>
          </cell>
          <cell r="B14" t="str">
            <v>Upgrade</v>
          </cell>
          <cell r="C14">
            <v>7238.01</v>
          </cell>
        </row>
        <row r="15">
          <cell r="A15">
            <v>1000120</v>
          </cell>
          <cell r="B15" t="str">
            <v>High Capacity Common Units for BSCi</v>
          </cell>
          <cell r="C15">
            <v>28664.66</v>
          </cell>
        </row>
        <row r="16">
          <cell r="A16">
            <v>1000192</v>
          </cell>
          <cell r="B16" t="str">
            <v>BSC2i 64 TRX Basic Functionality</v>
          </cell>
          <cell r="C16">
            <v>84578.25</v>
          </cell>
        </row>
        <row r="17">
          <cell r="A17">
            <v>1000193</v>
          </cell>
          <cell r="B17" t="str">
            <v>BSCi/2i 128 TRX Basic High Capacity Functionality</v>
          </cell>
          <cell r="C17">
            <v>169156.38</v>
          </cell>
        </row>
        <row r="18">
          <cell r="A18">
            <v>1000800</v>
          </cell>
          <cell r="B18" t="str">
            <v>NMS Link G.703</v>
          </cell>
          <cell r="C18">
            <v>1660.88</v>
          </cell>
        </row>
        <row r="19">
          <cell r="A19">
            <v>1000805</v>
          </cell>
          <cell r="B19" t="str">
            <v>NMS Link G.703 BSC2A</v>
          </cell>
          <cell r="C19">
            <v>1660.88</v>
          </cell>
        </row>
        <row r="20">
          <cell r="A20">
            <v>1000850</v>
          </cell>
          <cell r="B20" t="str">
            <v>NMS Link X.21</v>
          </cell>
          <cell r="C20">
            <v>826.54</v>
          </cell>
        </row>
        <row r="21">
          <cell r="A21">
            <v>1000860</v>
          </cell>
          <cell r="B21" t="str">
            <v>NMS Link X.24</v>
          </cell>
          <cell r="C21">
            <v>826.54</v>
          </cell>
        </row>
        <row r="22">
          <cell r="A22">
            <v>1000870</v>
          </cell>
          <cell r="B22" t="str">
            <v>NMS Link V.35</v>
          </cell>
          <cell r="C22">
            <v>826.54</v>
          </cell>
        </row>
        <row r="23">
          <cell r="A23">
            <v>1000880</v>
          </cell>
          <cell r="B23" t="str">
            <v>NMS Link COCEN</v>
          </cell>
          <cell r="C23">
            <v>1579.5</v>
          </cell>
        </row>
        <row r="24">
          <cell r="A24">
            <v>1000885</v>
          </cell>
          <cell r="B24" t="str">
            <v>NMS Link G.703</v>
          </cell>
          <cell r="C24">
            <v>4504.2700000000004</v>
          </cell>
        </row>
        <row r="25">
          <cell r="A25">
            <v>1000886</v>
          </cell>
          <cell r="B25" t="str">
            <v>NMS Link G.703</v>
          </cell>
          <cell r="C25">
            <v>4504.2700000000004</v>
          </cell>
        </row>
        <row r="26">
          <cell r="A26">
            <v>1000900</v>
          </cell>
          <cell r="B26" t="str">
            <v>Alarm Lamp Panel and  cable CYK 20m</v>
          </cell>
          <cell r="C26">
            <v>917.02</v>
          </cell>
        </row>
        <row r="27">
          <cell r="A27">
            <v>1000906</v>
          </cell>
          <cell r="B27" t="str">
            <v>Adapter for CCITT no 7</v>
          </cell>
          <cell r="C27">
            <v>1660.88</v>
          </cell>
        </row>
        <row r="28">
          <cell r="A28">
            <v>1000910</v>
          </cell>
          <cell r="B28" t="str">
            <v>Alarm Lamp Panel and  cable CYK 30m</v>
          </cell>
          <cell r="C28">
            <v>917.02</v>
          </cell>
        </row>
        <row r="29">
          <cell r="A29">
            <v>1000920</v>
          </cell>
          <cell r="B29" t="str">
            <v>Alarm Lamp Panel and  cable CYK 40m</v>
          </cell>
          <cell r="C29">
            <v>917.02</v>
          </cell>
        </row>
        <row r="30">
          <cell r="A30">
            <v>1000930</v>
          </cell>
          <cell r="B30" t="str">
            <v>Alarm Lamp Panel and  cable CYK 50m</v>
          </cell>
          <cell r="C30">
            <v>917.02</v>
          </cell>
        </row>
        <row r="31">
          <cell r="A31">
            <v>1000936</v>
          </cell>
          <cell r="B31" t="str">
            <v>Line Printer</v>
          </cell>
          <cell r="C31">
            <v>1093.17</v>
          </cell>
        </row>
        <row r="32">
          <cell r="A32">
            <v>1000942</v>
          </cell>
          <cell r="B32" t="str">
            <v>Display Controller</v>
          </cell>
          <cell r="C32">
            <v>1093.17</v>
          </cell>
        </row>
        <row r="33">
          <cell r="A33">
            <v>1000963</v>
          </cell>
          <cell r="B33" t="str">
            <v>DAT Recorder to SD3C-S</v>
          </cell>
          <cell r="C33">
            <v>2301.2600000000002</v>
          </cell>
        </row>
        <row r="34">
          <cell r="A34">
            <v>1001002</v>
          </cell>
          <cell r="B34" t="str">
            <v>DAT12G</v>
          </cell>
          <cell r="C34">
            <v>2301.2600000000002</v>
          </cell>
        </row>
        <row r="35">
          <cell r="A35">
            <v>1001003</v>
          </cell>
          <cell r="B35" t="str">
            <v>DAT12G</v>
          </cell>
          <cell r="C35">
            <v>2301.2600000000002</v>
          </cell>
        </row>
        <row r="36">
          <cell r="A36">
            <v>2000011</v>
          </cell>
          <cell r="B36" t="str">
            <v>BSC2E/A Extra Cartridge (ET5C 4)</v>
          </cell>
          <cell r="C36">
            <v>1433.64</v>
          </cell>
        </row>
        <row r="37">
          <cell r="A37">
            <v>2000030</v>
          </cell>
          <cell r="B37" t="str">
            <v>BSC2E/A Extra Cartridge (ET5C 4)</v>
          </cell>
          <cell r="C37">
            <v>1433.64</v>
          </cell>
        </row>
        <row r="38">
          <cell r="A38">
            <v>2000031</v>
          </cell>
          <cell r="B38" t="str">
            <v>BSC2E/A Extra Cartridge (ET5C 5-6)</v>
          </cell>
          <cell r="C38">
            <v>2867.28</v>
          </cell>
        </row>
        <row r="39">
          <cell r="A39">
            <v>2000032</v>
          </cell>
          <cell r="B39" t="str">
            <v>BSC2E/A Extra Cartridge (ET5C 7-8)</v>
          </cell>
          <cell r="C39">
            <v>2867.28</v>
          </cell>
        </row>
        <row r="40">
          <cell r="A40">
            <v>2000035</v>
          </cell>
          <cell r="B40" t="str">
            <v>NEBS3 Kit for BSC2i, ANSI (two racks)</v>
          </cell>
          <cell r="C40">
            <v>12200.899814999997</v>
          </cell>
        </row>
        <row r="41">
          <cell r="A41">
            <v>2000040</v>
          </cell>
          <cell r="B41" t="str">
            <v>GSWB Upgrade for BSC</v>
          </cell>
          <cell r="C41">
            <v>11675.17</v>
          </cell>
        </row>
        <row r="42">
          <cell r="A42">
            <v>2000041</v>
          </cell>
          <cell r="B42" t="str">
            <v>GSWB Upgrade for BSC2</v>
          </cell>
          <cell r="C42">
            <v>11675.17</v>
          </cell>
        </row>
        <row r="43">
          <cell r="A43">
            <v>2000044</v>
          </cell>
          <cell r="B43" t="str">
            <v>CP4HL Upgrade</v>
          </cell>
          <cell r="C43">
            <v>5947.11</v>
          </cell>
        </row>
        <row r="44">
          <cell r="A44">
            <v>2000045</v>
          </cell>
          <cell r="B44" t="str">
            <v>GSWB Upgrade for BSCi</v>
          </cell>
          <cell r="C44">
            <v>11675.17</v>
          </cell>
        </row>
        <row r="45">
          <cell r="A45">
            <v>2000046</v>
          </cell>
          <cell r="B45" t="str">
            <v>Commission kit for BSCi/BSC2E  CP4HL</v>
          </cell>
          <cell r="C45">
            <v>19940.310000000001</v>
          </cell>
        </row>
        <row r="46">
          <cell r="A46">
            <v>2000047</v>
          </cell>
          <cell r="B46" t="str">
            <v>GSWB Upgrade from GSW to GSWB</v>
          </cell>
          <cell r="C46">
            <v>11675.17</v>
          </cell>
        </row>
        <row r="47">
          <cell r="A47">
            <v>2000048</v>
          </cell>
          <cell r="B47" t="str">
            <v>GSWB Extension from 128 to 192 PCMs</v>
          </cell>
          <cell r="C47">
            <v>6274.84</v>
          </cell>
        </row>
        <row r="48">
          <cell r="A48">
            <v>2000051</v>
          </cell>
          <cell r="B48" t="str">
            <v>GSWB Upgrade from GSW to GSWB</v>
          </cell>
          <cell r="C48">
            <v>11675.17</v>
          </cell>
        </row>
        <row r="49">
          <cell r="A49">
            <v>2000052</v>
          </cell>
          <cell r="B49" t="str">
            <v>GSWB Extension from 128 to 192 PCMs</v>
          </cell>
          <cell r="C49">
            <v>6274.84</v>
          </cell>
        </row>
        <row r="50">
          <cell r="A50">
            <v>2000053</v>
          </cell>
          <cell r="B50" t="str">
            <v>GSWB Upgrade for BSCi</v>
          </cell>
          <cell r="C50">
            <v>11675.17</v>
          </cell>
        </row>
        <row r="51">
          <cell r="A51">
            <v>2000068</v>
          </cell>
          <cell r="B51" t="str">
            <v>BCSU 16TRX Etsi</v>
          </cell>
          <cell r="C51">
            <v>12039.17</v>
          </cell>
        </row>
        <row r="52">
          <cell r="A52">
            <v>2000069</v>
          </cell>
          <cell r="B52" t="str">
            <v>BCSU 16 TRX BSC2A</v>
          </cell>
          <cell r="C52">
            <v>12039.17</v>
          </cell>
        </row>
        <row r="53">
          <cell r="A53">
            <v>2000070</v>
          </cell>
          <cell r="B53" t="str">
            <v>Exchange Terminal for BSC2A</v>
          </cell>
          <cell r="C53">
            <v>1104</v>
          </cell>
        </row>
        <row r="54">
          <cell r="A54">
            <v>2000071</v>
          </cell>
          <cell r="B54" t="str">
            <v>BCSU 64TRX Etsi</v>
          </cell>
          <cell r="C54">
            <v>21081.96</v>
          </cell>
        </row>
        <row r="55">
          <cell r="A55">
            <v>2000072</v>
          </cell>
          <cell r="B55" t="str">
            <v>BCSU 64TRX Ansi</v>
          </cell>
          <cell r="C55">
            <v>21081.96</v>
          </cell>
        </row>
        <row r="56">
          <cell r="A56">
            <v>2000073</v>
          </cell>
          <cell r="B56" t="str">
            <v>BCSU (GPRS) 16TRX  Etsi</v>
          </cell>
          <cell r="C56">
            <v>17706.18</v>
          </cell>
        </row>
        <row r="57">
          <cell r="A57">
            <v>2000075</v>
          </cell>
          <cell r="B57" t="str">
            <v>BCSU (GPRS) 16TRX  Ansi</v>
          </cell>
          <cell r="C57">
            <v>17706.18</v>
          </cell>
        </row>
        <row r="58">
          <cell r="A58">
            <v>2000076</v>
          </cell>
          <cell r="B58" t="str">
            <v>BCSU 64TRX  Ansi</v>
          </cell>
          <cell r="C58">
            <v>21081.96</v>
          </cell>
        </row>
        <row r="59">
          <cell r="A59">
            <v>2000077</v>
          </cell>
          <cell r="B59" t="str">
            <v>BCSU (GPRS) 64TRX Ansi</v>
          </cell>
          <cell r="C59">
            <v>26748.98</v>
          </cell>
        </row>
        <row r="60">
          <cell r="A60">
            <v>2000078</v>
          </cell>
          <cell r="B60" t="str">
            <v>BCSU (GPRS) 64TRX Etsi</v>
          </cell>
          <cell r="C60">
            <v>26748.98</v>
          </cell>
        </row>
        <row r="61">
          <cell r="A61">
            <v>2000079</v>
          </cell>
          <cell r="B61" t="str">
            <v>Upgrade</v>
          </cell>
          <cell r="C61">
            <v>21125.1</v>
          </cell>
        </row>
        <row r="62">
          <cell r="A62">
            <v>2000082</v>
          </cell>
          <cell r="B62" t="str">
            <v>High Capacity Upgrade</v>
          </cell>
          <cell r="C62">
            <v>21125.1</v>
          </cell>
        </row>
        <row r="63">
          <cell r="A63">
            <v>2000084</v>
          </cell>
          <cell r="B63" t="str">
            <v>High Capacity Upgrade</v>
          </cell>
          <cell r="C63">
            <v>21125.1</v>
          </cell>
        </row>
        <row r="64">
          <cell r="A64">
            <v>2000085</v>
          </cell>
          <cell r="B64" t="str">
            <v>High Capacity Upgrade if SMLC included;BCSU</v>
          </cell>
          <cell r="C64">
            <v>19958.099999999999</v>
          </cell>
        </row>
        <row r="65">
          <cell r="A65">
            <v>2000109</v>
          </cell>
          <cell r="B65" t="str">
            <v>Rack 1 BCBE</v>
          </cell>
          <cell r="C65">
            <v>69590.820000000007</v>
          </cell>
        </row>
        <row r="66">
          <cell r="A66">
            <v>2000116</v>
          </cell>
          <cell r="B66" t="str">
            <v>Rack 2 BCEE</v>
          </cell>
          <cell r="C66">
            <v>19001.97</v>
          </cell>
        </row>
        <row r="67">
          <cell r="A67">
            <v>2000151</v>
          </cell>
          <cell r="B67" t="str">
            <v>Sym.Exchange Terminal for Etsi BSC</v>
          </cell>
          <cell r="C67">
            <v>1104</v>
          </cell>
        </row>
        <row r="68">
          <cell r="A68">
            <v>2000161</v>
          </cell>
          <cell r="B68" t="str">
            <v>Coax.Exchange Terminal for Etsi BSC</v>
          </cell>
          <cell r="C68">
            <v>1104</v>
          </cell>
        </row>
        <row r="69">
          <cell r="A69">
            <v>2000165</v>
          </cell>
          <cell r="B69" t="str">
            <v>CL1TG Default</v>
          </cell>
          <cell r="C69">
            <v>2400.06</v>
          </cell>
        </row>
        <row r="70">
          <cell r="A70">
            <v>2000166</v>
          </cell>
          <cell r="B70" t="str">
            <v>CL3TG  Optional</v>
          </cell>
          <cell r="C70">
            <v>3916.38</v>
          </cell>
        </row>
        <row r="71">
          <cell r="A71">
            <v>2000168</v>
          </cell>
          <cell r="B71" t="str">
            <v>PCU Packet Control Unit Upgrade kit</v>
          </cell>
          <cell r="C71">
            <v>5667.01</v>
          </cell>
        </row>
        <row r="72">
          <cell r="A72">
            <v>2000171</v>
          </cell>
          <cell r="B72" t="str">
            <v>Winchester for Spare use</v>
          </cell>
          <cell r="C72">
            <v>1441.96</v>
          </cell>
        </row>
        <row r="73">
          <cell r="A73">
            <v>2000172</v>
          </cell>
          <cell r="B73" t="str">
            <v>Winchester Upgrade to WDDC</v>
          </cell>
          <cell r="C73">
            <v>2883.92</v>
          </cell>
        </row>
        <row r="74">
          <cell r="A74">
            <v>2000173</v>
          </cell>
          <cell r="B74" t="str">
            <v>Winchester Upgrade to 3D3C-S</v>
          </cell>
          <cell r="C74">
            <v>2883.92</v>
          </cell>
        </row>
        <row r="75">
          <cell r="A75">
            <v>2000174</v>
          </cell>
          <cell r="B75" t="str">
            <v>Winchester Upgrade to BSC2i</v>
          </cell>
          <cell r="C75">
            <v>2883.92</v>
          </cell>
        </row>
        <row r="76">
          <cell r="A76">
            <v>2000181</v>
          </cell>
          <cell r="B76" t="str">
            <v>Cabling Conduit if Raised Floor BSC2 TCSM2</v>
          </cell>
          <cell r="C76">
            <v>739.18</v>
          </cell>
        </row>
        <row r="77">
          <cell r="A77">
            <v>2000182</v>
          </cell>
          <cell r="B77" t="str">
            <v>Cabling Rack if Raised Floor  BSC2 TCSM2</v>
          </cell>
          <cell r="C77">
            <v>2133.9499999999998</v>
          </cell>
        </row>
        <row r="78">
          <cell r="A78">
            <v>2000212</v>
          </cell>
          <cell r="B78" t="str">
            <v>Rack1 BCBE Etsi</v>
          </cell>
          <cell r="C78">
            <v>86634.69</v>
          </cell>
        </row>
        <row r="79">
          <cell r="A79">
            <v>2000213</v>
          </cell>
          <cell r="B79" t="str">
            <v>Rack2 BCEE</v>
          </cell>
          <cell r="C79">
            <v>20108.27</v>
          </cell>
        </row>
        <row r="80">
          <cell r="A80">
            <v>2000214</v>
          </cell>
          <cell r="B80" t="str">
            <v>Rack 1 BCBE</v>
          </cell>
          <cell r="C80">
            <v>69590.820000000007</v>
          </cell>
        </row>
        <row r="81">
          <cell r="A81">
            <v>2000215</v>
          </cell>
          <cell r="B81" t="str">
            <v>Rack1 BCBE  Ansi</v>
          </cell>
          <cell r="C81">
            <v>86634.69</v>
          </cell>
        </row>
        <row r="82">
          <cell r="A82">
            <v>2000216</v>
          </cell>
          <cell r="B82" t="str">
            <v>Rack 1 BCBE</v>
          </cell>
          <cell r="C82">
            <v>69590.820000000007</v>
          </cell>
        </row>
        <row r="83">
          <cell r="A83">
            <v>2000217</v>
          </cell>
          <cell r="B83" t="str">
            <v>Rack 1 BCBE</v>
          </cell>
          <cell r="C83">
            <v>69590.820000000007</v>
          </cell>
        </row>
        <row r="84">
          <cell r="A84">
            <v>2000218</v>
          </cell>
          <cell r="B84" t="str">
            <v>Rack 1 (GPRS) BCBE</v>
          </cell>
          <cell r="C84">
            <v>81095.3</v>
          </cell>
        </row>
        <row r="85">
          <cell r="A85">
            <v>2000219</v>
          </cell>
          <cell r="B85" t="str">
            <v>Rack1 BCBE  Ansi</v>
          </cell>
          <cell r="C85">
            <v>86634.69</v>
          </cell>
        </row>
        <row r="86">
          <cell r="A86">
            <v>2000220</v>
          </cell>
          <cell r="B86" t="str">
            <v>Rack1 (GPRS) BCBE</v>
          </cell>
          <cell r="C86">
            <v>92301.7</v>
          </cell>
        </row>
        <row r="87">
          <cell r="A87">
            <v>2000221</v>
          </cell>
          <cell r="B87" t="str">
            <v>Rack 1 (GPRS) BCBE</v>
          </cell>
          <cell r="C87">
            <v>81095.3</v>
          </cell>
        </row>
        <row r="88">
          <cell r="A88">
            <v>2000222</v>
          </cell>
          <cell r="B88" t="str">
            <v>Rack1 (GPRS) BCBE</v>
          </cell>
          <cell r="C88">
            <v>92301.7</v>
          </cell>
        </row>
        <row r="89">
          <cell r="A89">
            <v>2000226</v>
          </cell>
          <cell r="B89" t="str">
            <v>PCU Upgrade kit for GPRS/EDGE</v>
          </cell>
          <cell r="C89">
            <v>5667.01</v>
          </cell>
        </row>
        <row r="90">
          <cell r="A90">
            <v>2000227</v>
          </cell>
          <cell r="B90" t="str">
            <v>GSWB Extension from 192 to 256 PCMs</v>
          </cell>
          <cell r="C90">
            <v>6274.84</v>
          </cell>
        </row>
        <row r="91">
          <cell r="A91">
            <v>2000228</v>
          </cell>
          <cell r="B91" t="str">
            <v>GPRS GSM BSS Functionality per PCU (24*64kbps)ANSI</v>
          </cell>
          <cell r="C91">
            <v>15600</v>
          </cell>
        </row>
        <row r="92">
          <cell r="A92">
            <v>2001000</v>
          </cell>
          <cell r="B92" t="str">
            <v>BSC S9+ NED CD ETSI 10 CD inc. Licence</v>
          </cell>
          <cell r="C92">
            <v>3279.64</v>
          </cell>
        </row>
        <row r="93">
          <cell r="A93">
            <v>2001100</v>
          </cell>
          <cell r="B93" t="str">
            <v>BSC S9+ NED CD ETSI 1 CD Media only</v>
          </cell>
          <cell r="C93">
            <v>819.91</v>
          </cell>
        </row>
        <row r="94">
          <cell r="A94">
            <v>2001110</v>
          </cell>
          <cell r="B94" t="str">
            <v>TCSM S9+ NED CD ETSI 10 CD inc. Licence</v>
          </cell>
          <cell r="C94">
            <v>1093.17</v>
          </cell>
        </row>
        <row r="95">
          <cell r="A95">
            <v>2001120</v>
          </cell>
          <cell r="B95" t="str">
            <v>TCSM S9+ NED CD ETSI 1 CD Media only</v>
          </cell>
          <cell r="C95">
            <v>273.26</v>
          </cell>
        </row>
        <row r="96">
          <cell r="A96">
            <v>2001130</v>
          </cell>
          <cell r="B96" t="str">
            <v>BSC S9+ NED CD ANSI 10 CD inc. Licence</v>
          </cell>
          <cell r="C96">
            <v>3279.64</v>
          </cell>
        </row>
        <row r="97">
          <cell r="A97">
            <v>2001140</v>
          </cell>
          <cell r="B97" t="str">
            <v>BSC S9+ NED CD ANSI 1 CD Media only</v>
          </cell>
          <cell r="C97">
            <v>819.91</v>
          </cell>
        </row>
        <row r="98">
          <cell r="A98">
            <v>2001150</v>
          </cell>
          <cell r="B98" t="str">
            <v>TCSM S9+ NED CD ANSI 10 CD inc. Licence</v>
          </cell>
          <cell r="C98">
            <v>1093.17</v>
          </cell>
        </row>
        <row r="99">
          <cell r="A99">
            <v>2001160</v>
          </cell>
          <cell r="B99" t="str">
            <v>TCSM S9+ NED CD ANSI 1 CD Media only</v>
          </cell>
          <cell r="C99">
            <v>273.26</v>
          </cell>
        </row>
        <row r="100">
          <cell r="A100">
            <v>2001250</v>
          </cell>
          <cell r="B100" t="str">
            <v>BSC S9+ ETSI Documentation Paper Update</v>
          </cell>
          <cell r="C100">
            <v>6559.8</v>
          </cell>
        </row>
        <row r="101">
          <cell r="A101">
            <v>2001260</v>
          </cell>
          <cell r="B101" t="str">
            <v>TCSM2 S9+ ETSI Documentation Paper Update</v>
          </cell>
          <cell r="C101">
            <v>1311.7</v>
          </cell>
        </row>
        <row r="102">
          <cell r="A102">
            <v>2001270</v>
          </cell>
          <cell r="B102" t="str">
            <v>BSC S9+ ANSI Documentation Paper Update</v>
          </cell>
          <cell r="C102">
            <v>6559.8</v>
          </cell>
        </row>
        <row r="103">
          <cell r="A103">
            <v>2001280</v>
          </cell>
          <cell r="B103" t="str">
            <v>TCSM2 S9+ ANSI Documentation Pape Update</v>
          </cell>
          <cell r="C103">
            <v>1311.7</v>
          </cell>
        </row>
        <row r="104">
          <cell r="A104">
            <v>2002530</v>
          </cell>
          <cell r="B104" t="str">
            <v>BSC_TCSM S10 NED Documentation</v>
          </cell>
          <cell r="C104">
            <v>4373.2</v>
          </cell>
        </row>
        <row r="105">
          <cell r="A105">
            <v>2003105</v>
          </cell>
          <cell r="B105" t="str">
            <v>Memory Upgrade MM32M-S</v>
          </cell>
          <cell r="C105">
            <v>514.79999999999995</v>
          </cell>
        </row>
        <row r="106">
          <cell r="A106">
            <v>2003106</v>
          </cell>
          <cell r="B106" t="str">
            <v>Memory Upgrade MS64M</v>
          </cell>
          <cell r="C106">
            <v>97.8</v>
          </cell>
        </row>
        <row r="107">
          <cell r="A107">
            <v>2003107</v>
          </cell>
          <cell r="B107" t="str">
            <v>Memory Upgrade MS128M</v>
          </cell>
          <cell r="C107">
            <v>197.5</v>
          </cell>
        </row>
        <row r="108">
          <cell r="A108">
            <v>2003112</v>
          </cell>
          <cell r="B108" t="str">
            <v>NMS Link G.703 BSC2A</v>
          </cell>
          <cell r="C108">
            <v>4504.2660000000005</v>
          </cell>
        </row>
        <row r="109">
          <cell r="A109">
            <v>2003115</v>
          </cell>
          <cell r="B109" t="str">
            <v>High Capacity Common Units for BSC2i</v>
          </cell>
          <cell r="C109">
            <v>28664.66</v>
          </cell>
        </row>
        <row r="110">
          <cell r="A110">
            <v>2003118</v>
          </cell>
          <cell r="B110" t="str">
            <v>Alarm Lamp Panel and  cable CYL 35m</v>
          </cell>
          <cell r="C110">
            <v>917.02</v>
          </cell>
        </row>
        <row r="111">
          <cell r="A111">
            <v>2003119</v>
          </cell>
          <cell r="B111" t="str">
            <v>GPRS GSM BSS Functionality per PCU (31*64kbps)ETSI</v>
          </cell>
          <cell r="C111">
            <v>19500</v>
          </cell>
        </row>
        <row r="112">
          <cell r="A112">
            <v>2003120</v>
          </cell>
          <cell r="B112" t="str">
            <v>GPRS Interface Functionality</v>
          </cell>
          <cell r="C112">
            <v>4810</v>
          </cell>
        </row>
        <row r="113">
          <cell r="A113">
            <v>2003137</v>
          </cell>
          <cell r="B113" t="str">
            <v>BCSU 64TRX  Ansi</v>
          </cell>
          <cell r="C113">
            <v>21081.96</v>
          </cell>
        </row>
        <row r="114">
          <cell r="A114">
            <v>2003138</v>
          </cell>
          <cell r="B114" t="str">
            <v>BCSU 64TRX  Ansi  GPRS</v>
          </cell>
          <cell r="C114">
            <v>26748.98</v>
          </cell>
        </row>
        <row r="115">
          <cell r="A115">
            <v>2003139</v>
          </cell>
          <cell r="B115" t="str">
            <v>BCSU 64TRX  Ansi EDGE</v>
          </cell>
          <cell r="C115">
            <v>32415.99</v>
          </cell>
        </row>
        <row r="116">
          <cell r="A116">
            <v>2003140</v>
          </cell>
          <cell r="B116" t="str">
            <v>BCSU 64TRX  Etsi</v>
          </cell>
          <cell r="C116">
            <v>21081.96</v>
          </cell>
        </row>
        <row r="117">
          <cell r="A117">
            <v>2003141</v>
          </cell>
          <cell r="B117" t="str">
            <v>BCSU 64TRX  Etsi GPRS</v>
          </cell>
          <cell r="C117">
            <v>26748.98</v>
          </cell>
        </row>
        <row r="118">
          <cell r="A118">
            <v>2003142</v>
          </cell>
          <cell r="B118" t="str">
            <v>BCSU 64TRX Etsi EDGE</v>
          </cell>
          <cell r="C118">
            <v>32415.99</v>
          </cell>
        </row>
        <row r="119">
          <cell r="A119">
            <v>2003143</v>
          </cell>
          <cell r="B119" t="str">
            <v>Rack1 BCBE</v>
          </cell>
          <cell r="C119">
            <v>86634.69</v>
          </cell>
        </row>
        <row r="120">
          <cell r="A120">
            <v>2003144</v>
          </cell>
          <cell r="B120" t="str">
            <v>Rack1 BCBE GPRS</v>
          </cell>
          <cell r="C120">
            <v>92301.7</v>
          </cell>
        </row>
        <row r="121">
          <cell r="A121">
            <v>2003145</v>
          </cell>
          <cell r="B121" t="str">
            <v>Rack1 BCBE EDGE</v>
          </cell>
          <cell r="C121">
            <v>97968.71</v>
          </cell>
        </row>
        <row r="122">
          <cell r="A122">
            <v>2003146</v>
          </cell>
          <cell r="B122" t="str">
            <v>Rack1 BCBE</v>
          </cell>
          <cell r="C122">
            <v>86634.69</v>
          </cell>
        </row>
        <row r="123">
          <cell r="A123">
            <v>2003147</v>
          </cell>
          <cell r="B123" t="str">
            <v>Rack1 BCBE Ansi GPRS</v>
          </cell>
          <cell r="C123">
            <v>92301.7</v>
          </cell>
        </row>
        <row r="124">
          <cell r="A124">
            <v>2003148</v>
          </cell>
          <cell r="B124" t="str">
            <v>Rack1 BCBE Ansi EDGE</v>
          </cell>
          <cell r="C124">
            <v>97968.71</v>
          </cell>
        </row>
        <row r="125">
          <cell r="A125">
            <v>2003149</v>
          </cell>
          <cell r="B125" t="str">
            <v>Rack2 BCEE</v>
          </cell>
          <cell r="C125">
            <v>20108.27</v>
          </cell>
        </row>
        <row r="126">
          <cell r="A126">
            <v>2003150</v>
          </cell>
          <cell r="B126" t="str">
            <v>Network Element Documents for BSC2 S10</v>
          </cell>
          <cell r="C126">
            <v>0</v>
          </cell>
        </row>
        <row r="127">
          <cell r="A127">
            <v>2003156</v>
          </cell>
          <cell r="B127" t="str">
            <v>SMLC Common kit for BSCi BSC2i</v>
          </cell>
          <cell r="C127">
            <v>17940</v>
          </cell>
        </row>
        <row r="128">
          <cell r="A128">
            <v>2003157</v>
          </cell>
          <cell r="B128" t="str">
            <v>MBIF-UA BCSU kit for SMCL in BSCE/BSC2E/A</v>
          </cell>
          <cell r="C128">
            <v>1167.4000000000001</v>
          </cell>
        </row>
        <row r="129">
          <cell r="A129">
            <v>2003159</v>
          </cell>
          <cell r="B129" t="str">
            <v>High Capacity Common Units for BSC2Ai</v>
          </cell>
          <cell r="C129">
            <v>28664.66</v>
          </cell>
        </row>
        <row r="130">
          <cell r="A130">
            <v>2003160</v>
          </cell>
          <cell r="B130" t="str">
            <v>SMLC Common kit for BSCE&amp;BSC2E/A</v>
          </cell>
          <cell r="C130">
            <v>21442.2</v>
          </cell>
        </row>
        <row r="131">
          <cell r="A131">
            <v>2003161</v>
          </cell>
          <cell r="B131" t="str">
            <v>High Capacity Common Units for BSC2Ai</v>
          </cell>
          <cell r="C131">
            <v>28664.66</v>
          </cell>
        </row>
        <row r="132">
          <cell r="A132">
            <v>2003162</v>
          </cell>
          <cell r="B132" t="str">
            <v>High Capacity Common Units for BSC2Ei</v>
          </cell>
          <cell r="C132">
            <v>28664.66</v>
          </cell>
        </row>
        <row r="133">
          <cell r="A133">
            <v>2003163</v>
          </cell>
          <cell r="B133" t="str">
            <v>GPRS/EDGE  GSM BSS Functionality per PCU (31*64kbps)ETSI</v>
          </cell>
          <cell r="C133">
            <v>19500</v>
          </cell>
        </row>
        <row r="134">
          <cell r="A134">
            <v>2003164</v>
          </cell>
          <cell r="B134" t="str">
            <v>GPRS/EDGE GSM BSS Functionality per PCU (24*64kbps)ANSI</v>
          </cell>
          <cell r="C134">
            <v>15600</v>
          </cell>
        </row>
        <row r="135">
          <cell r="A135">
            <v>2003171</v>
          </cell>
          <cell r="B135" t="str">
            <v>High Capacity Common Units for BSC2Ei if SMLC</v>
          </cell>
          <cell r="C135">
            <v>11683.46</v>
          </cell>
        </row>
        <row r="136">
          <cell r="A136">
            <v>5000016</v>
          </cell>
          <cell r="B136" t="str">
            <v>Rack TC2E</v>
          </cell>
          <cell r="C136">
            <v>13569.66</v>
          </cell>
        </row>
        <row r="137">
          <cell r="A137">
            <v>5000031</v>
          </cell>
          <cell r="B137" t="str">
            <v>NEBS3 Kit for TCSM2A</v>
          </cell>
          <cell r="C137">
            <v>6980.4513089999991</v>
          </cell>
        </row>
        <row r="138">
          <cell r="A138">
            <v>5000301</v>
          </cell>
          <cell r="B138" t="str">
            <v>Basic Units TC1C Sym</v>
          </cell>
          <cell r="C138">
            <v>5906.42</v>
          </cell>
        </row>
        <row r="139">
          <cell r="A139">
            <v>5000302</v>
          </cell>
          <cell r="B139" t="str">
            <v>Basic Units TC1C Sym</v>
          </cell>
          <cell r="C139">
            <v>5906.42</v>
          </cell>
        </row>
        <row r="140">
          <cell r="A140">
            <v>5000303</v>
          </cell>
          <cell r="B140" t="str">
            <v>Basic Units TC1C Sym - Half Rate</v>
          </cell>
          <cell r="C140">
            <v>6803.68</v>
          </cell>
        </row>
        <row r="141">
          <cell r="A141">
            <v>5000351</v>
          </cell>
          <cell r="B141" t="str">
            <v>Basic Units TC1C Coax</v>
          </cell>
          <cell r="C141">
            <v>5906.42</v>
          </cell>
        </row>
        <row r="142">
          <cell r="A142">
            <v>5000352</v>
          </cell>
          <cell r="B142" t="str">
            <v>Basic Units TC1C Coax</v>
          </cell>
          <cell r="C142">
            <v>5906.42</v>
          </cell>
        </row>
        <row r="143">
          <cell r="A143">
            <v>5000453</v>
          </cell>
          <cell r="B143" t="str">
            <v>Basic Units TC1C Ansi</v>
          </cell>
          <cell r="C143">
            <v>5906.42</v>
          </cell>
        </row>
        <row r="144">
          <cell r="A144">
            <v>5000454</v>
          </cell>
          <cell r="B144" t="str">
            <v>Basic Units TC1C Sym.TCSM2A-C</v>
          </cell>
          <cell r="C144">
            <v>5906.42</v>
          </cell>
        </row>
        <row r="145">
          <cell r="A145">
            <v>5000455</v>
          </cell>
          <cell r="B145" t="str">
            <v>Basic Units TC1C CoaxTCSM2A-C</v>
          </cell>
          <cell r="C145">
            <v>5906.42</v>
          </cell>
        </row>
        <row r="146">
          <cell r="A146">
            <v>5000500</v>
          </cell>
          <cell r="B146" t="str">
            <v>30 Transcoding Channels</v>
          </cell>
          <cell r="C146">
            <v>4939.32</v>
          </cell>
        </row>
        <row r="147">
          <cell r="A147">
            <v>5000600</v>
          </cell>
          <cell r="B147" t="str">
            <v>24 Transcoding Channels Ansi</v>
          </cell>
          <cell r="C147">
            <v>3951.48</v>
          </cell>
        </row>
        <row r="148">
          <cell r="A148">
            <v>5000651</v>
          </cell>
          <cell r="B148" t="str">
            <v>Rack TCSM2A</v>
          </cell>
          <cell r="C148">
            <v>13569.66</v>
          </cell>
        </row>
        <row r="149">
          <cell r="A149">
            <v>5000652</v>
          </cell>
          <cell r="B149" t="str">
            <v>Rack TCSM2A-C</v>
          </cell>
          <cell r="C149">
            <v>13569.66</v>
          </cell>
        </row>
        <row r="150">
          <cell r="A150" t="str">
            <v>BSC.1000</v>
          </cell>
          <cell r="B150" t="str">
            <v>S10 OPT. FEAT PACK</v>
          </cell>
          <cell r="C150">
            <v>139502.60999999999</v>
          </cell>
        </row>
        <row r="151">
          <cell r="A151" t="str">
            <v>BSC.1000.A</v>
          </cell>
          <cell r="B151" t="str">
            <v>S10 OPT. FEAT PACK</v>
          </cell>
          <cell r="C151">
            <v>139502.60999999999</v>
          </cell>
        </row>
        <row r="152">
          <cell r="A152" t="str">
            <v>BSC.1000.B</v>
          </cell>
          <cell r="B152" t="str">
            <v>S10 OPT. FEAT PACK</v>
          </cell>
          <cell r="C152">
            <v>115089.65</v>
          </cell>
        </row>
        <row r="153">
          <cell r="A153" t="str">
            <v>BSC.1000.C</v>
          </cell>
          <cell r="B153" t="str">
            <v>S10 OPT. FEAT PACK</v>
          </cell>
          <cell r="C153">
            <v>94164.27</v>
          </cell>
        </row>
        <row r="154">
          <cell r="A154" t="str">
            <v>BSC.1000.D</v>
          </cell>
          <cell r="B154" t="str">
            <v>S10 OPT. FEAT PACK</v>
          </cell>
          <cell r="C154">
            <v>69751.31</v>
          </cell>
        </row>
        <row r="155">
          <cell r="A155" t="str">
            <v>BSC.1000.E</v>
          </cell>
          <cell r="B155" t="str">
            <v>S10 OPT. FEAT PACK</v>
          </cell>
          <cell r="C155">
            <v>0</v>
          </cell>
        </row>
        <row r="156">
          <cell r="A156" t="str">
            <v>BSC.133</v>
          </cell>
          <cell r="B156" t="str">
            <v>Directed Retry</v>
          </cell>
          <cell r="C156">
            <v>6456.84</v>
          </cell>
        </row>
        <row r="157">
          <cell r="A157" t="str">
            <v>BSC.133.A</v>
          </cell>
          <cell r="B157" t="str">
            <v>Directed Retry</v>
          </cell>
          <cell r="C157">
            <v>6456.84</v>
          </cell>
        </row>
        <row r="158">
          <cell r="A158" t="str">
            <v>BSC.133.B</v>
          </cell>
          <cell r="B158" t="str">
            <v>Directed Retry</v>
          </cell>
          <cell r="C158">
            <v>5326.88</v>
          </cell>
        </row>
        <row r="159">
          <cell r="A159" t="str">
            <v>BSC.133.C</v>
          </cell>
          <cell r="B159" t="str">
            <v>Directed Retry</v>
          </cell>
          <cell r="C159">
            <v>4358.51</v>
          </cell>
        </row>
        <row r="160">
          <cell r="A160" t="str">
            <v>BSC.133.D</v>
          </cell>
          <cell r="B160" t="str">
            <v>Directed Retry</v>
          </cell>
          <cell r="C160">
            <v>3228.55</v>
          </cell>
        </row>
        <row r="161">
          <cell r="A161" t="str">
            <v>BSC.133.E</v>
          </cell>
          <cell r="B161" t="str">
            <v>Directed Retry</v>
          </cell>
          <cell r="C161">
            <v>0</v>
          </cell>
        </row>
        <row r="162">
          <cell r="A162" t="str">
            <v>BSC.144</v>
          </cell>
          <cell r="B162" t="str">
            <v>Queuing and Priority</v>
          </cell>
          <cell r="C162">
            <v>5022.03</v>
          </cell>
        </row>
        <row r="163">
          <cell r="A163" t="str">
            <v>BSC.144.A</v>
          </cell>
          <cell r="B163" t="str">
            <v>Queuing and Priority</v>
          </cell>
          <cell r="C163">
            <v>5022.03</v>
          </cell>
        </row>
        <row r="164">
          <cell r="A164" t="str">
            <v>BSC.144.B</v>
          </cell>
          <cell r="B164" t="str">
            <v>Queuing and Priority</v>
          </cell>
          <cell r="C164">
            <v>4143.1000000000004</v>
          </cell>
        </row>
        <row r="165">
          <cell r="A165" t="str">
            <v>BSC.144.C</v>
          </cell>
          <cell r="B165" t="str">
            <v>Queuing and Priority</v>
          </cell>
          <cell r="C165">
            <v>3389.88</v>
          </cell>
        </row>
        <row r="166">
          <cell r="A166" t="str">
            <v>BSC.144.D</v>
          </cell>
          <cell r="B166" t="str">
            <v>Queuing and Priority</v>
          </cell>
          <cell r="C166">
            <v>2510.9499999999998</v>
          </cell>
        </row>
        <row r="167">
          <cell r="A167" t="str">
            <v>BSC.144.E</v>
          </cell>
          <cell r="B167" t="str">
            <v>Queuing and Priority</v>
          </cell>
          <cell r="C167">
            <v>0</v>
          </cell>
        </row>
        <row r="168">
          <cell r="A168" t="str">
            <v>BSC.153</v>
          </cell>
          <cell r="B168" t="str">
            <v>Proms Voice Vol. Adj.+0dB Upl. Adapt Downlk.</v>
          </cell>
          <cell r="C168">
            <v>65.650000000000006</v>
          </cell>
        </row>
        <row r="169">
          <cell r="A169" t="str">
            <v>BSC.177</v>
          </cell>
          <cell r="B169" t="str">
            <v>Transmission management</v>
          </cell>
          <cell r="C169">
            <v>0</v>
          </cell>
        </row>
        <row r="170">
          <cell r="A170" t="str">
            <v>BSC.185</v>
          </cell>
          <cell r="B170" t="str">
            <v>Intelligent BTS Shutdown due to mains break</v>
          </cell>
          <cell r="C170">
            <v>4776.07</v>
          </cell>
        </row>
        <row r="171">
          <cell r="A171" t="str">
            <v>BSC.185.A</v>
          </cell>
          <cell r="B171" t="str">
            <v>Intelligent BTS Shutdown due to mains break</v>
          </cell>
          <cell r="C171">
            <v>4776.07</v>
          </cell>
        </row>
        <row r="172">
          <cell r="A172" t="str">
            <v>BSC.185.B</v>
          </cell>
          <cell r="B172" t="str">
            <v>Intelligent BTS Shutdown due to mains break</v>
          </cell>
          <cell r="C172">
            <v>3940.17</v>
          </cell>
        </row>
        <row r="173">
          <cell r="A173" t="str">
            <v>BSC.185.C</v>
          </cell>
          <cell r="B173" t="str">
            <v>Intelligent BTS Shutdown due to mains break</v>
          </cell>
          <cell r="C173">
            <v>3223.87</v>
          </cell>
        </row>
        <row r="174">
          <cell r="A174" t="str">
            <v>BSC.185.D</v>
          </cell>
          <cell r="B174" t="str">
            <v>Intelligent BTS Shutdown due to mains break</v>
          </cell>
          <cell r="C174">
            <v>2387.9699999999998</v>
          </cell>
        </row>
        <row r="175">
          <cell r="A175" t="str">
            <v>BSC.185.E</v>
          </cell>
          <cell r="B175" t="str">
            <v>Intelligent BTS Shutdown due to mains break</v>
          </cell>
          <cell r="C175">
            <v>0</v>
          </cell>
        </row>
        <row r="176">
          <cell r="A176" t="str">
            <v>BSC.198</v>
          </cell>
          <cell r="B176" t="str">
            <v>BTS Remote MMI from BSC</v>
          </cell>
          <cell r="C176">
            <v>3587.09</v>
          </cell>
        </row>
        <row r="177">
          <cell r="A177" t="str">
            <v>BSC.198.A</v>
          </cell>
          <cell r="B177" t="str">
            <v>BTS Remote MMI from BSC</v>
          </cell>
          <cell r="C177">
            <v>3587.09</v>
          </cell>
        </row>
        <row r="178">
          <cell r="A178" t="str">
            <v>BSC.198.B</v>
          </cell>
          <cell r="B178" t="str">
            <v>BTS Remote MMI from BSC</v>
          </cell>
          <cell r="C178">
            <v>2959.32</v>
          </cell>
        </row>
        <row r="179">
          <cell r="A179" t="str">
            <v>BSC.198.C</v>
          </cell>
          <cell r="B179" t="str">
            <v>BTS Remote MMI from BSC</v>
          </cell>
          <cell r="C179">
            <v>2421.25</v>
          </cell>
        </row>
        <row r="180">
          <cell r="A180" t="str">
            <v>BSC.198.D</v>
          </cell>
          <cell r="B180" t="str">
            <v>BTS Remote MMI from BSC</v>
          </cell>
          <cell r="C180">
            <v>1793.48</v>
          </cell>
        </row>
        <row r="181">
          <cell r="A181" t="str">
            <v>BSC.198.E</v>
          </cell>
          <cell r="B181" t="str">
            <v>BTS Remote MMI from BSC</v>
          </cell>
          <cell r="C181">
            <v>0</v>
          </cell>
        </row>
        <row r="182">
          <cell r="A182" t="str">
            <v>BSC.215</v>
          </cell>
          <cell r="B182" t="str">
            <v>Proms Voice Vol. Adj.Uplk. &amp; Dwlk(fix.gain)</v>
          </cell>
          <cell r="C182">
            <v>65.650000000000006</v>
          </cell>
        </row>
        <row r="183">
          <cell r="A183" t="str">
            <v>BSC.220</v>
          </cell>
          <cell r="B183" t="str">
            <v>C/I based handover candidate evaluation</v>
          </cell>
          <cell r="C183">
            <v>5964.79</v>
          </cell>
        </row>
        <row r="184">
          <cell r="A184" t="str">
            <v>BSC.220.A</v>
          </cell>
          <cell r="B184" t="str">
            <v>C/I based handover candidate evaluation</v>
          </cell>
          <cell r="C184">
            <v>5964.79</v>
          </cell>
        </row>
        <row r="185">
          <cell r="A185" t="str">
            <v>BSC.220.B</v>
          </cell>
          <cell r="B185" t="str">
            <v>C/I based handover candidate evaluation</v>
          </cell>
          <cell r="C185">
            <v>4921.0200000000004</v>
          </cell>
        </row>
        <row r="186">
          <cell r="A186" t="str">
            <v>BSC.220.C</v>
          </cell>
          <cell r="B186" t="str">
            <v>C/I based handover candidate evaluation</v>
          </cell>
          <cell r="C186">
            <v>4026.36</v>
          </cell>
        </row>
        <row r="187">
          <cell r="A187" t="str">
            <v>BSC.220.D</v>
          </cell>
          <cell r="B187" t="str">
            <v>C/I based handover candidate evaluation</v>
          </cell>
          <cell r="C187">
            <v>2982.59</v>
          </cell>
        </row>
        <row r="188">
          <cell r="A188" t="str">
            <v>BSC.220.E</v>
          </cell>
          <cell r="B188" t="str">
            <v>C/I based handover candidate evaluation</v>
          </cell>
          <cell r="C188">
            <v>0</v>
          </cell>
        </row>
        <row r="189">
          <cell r="A189" t="str">
            <v>BSC.223</v>
          </cell>
          <cell r="B189" t="str">
            <v>Extended cell radius</v>
          </cell>
          <cell r="C189">
            <v>1503.19</v>
          </cell>
        </row>
        <row r="190">
          <cell r="A190" t="str">
            <v>BSC.224</v>
          </cell>
          <cell r="B190" t="str">
            <v>Intelligent Underlay Overlay</v>
          </cell>
          <cell r="C190">
            <v>35871.42</v>
          </cell>
        </row>
        <row r="191">
          <cell r="A191" t="str">
            <v>BSC.224.A</v>
          </cell>
          <cell r="B191" t="str">
            <v>Intelligent Underlay Overlay</v>
          </cell>
          <cell r="C191">
            <v>35871.42</v>
          </cell>
        </row>
        <row r="192">
          <cell r="A192" t="str">
            <v>BSC.224.B</v>
          </cell>
          <cell r="B192" t="str">
            <v>Intelligent Underlay Overlay</v>
          </cell>
          <cell r="C192">
            <v>29593.98</v>
          </cell>
        </row>
        <row r="193">
          <cell r="A193" t="str">
            <v>BSC.224.C</v>
          </cell>
          <cell r="B193" t="str">
            <v>Intelligent Underlay Overlay</v>
          </cell>
          <cell r="C193">
            <v>24213.15</v>
          </cell>
        </row>
        <row r="194">
          <cell r="A194" t="str">
            <v>BSC.224.D</v>
          </cell>
          <cell r="B194" t="str">
            <v>Intelligent Underlay Overlay</v>
          </cell>
          <cell r="C194">
            <v>17935.580000000002</v>
          </cell>
        </row>
        <row r="195">
          <cell r="A195" t="str">
            <v>BSC.224.E</v>
          </cell>
          <cell r="B195" t="str">
            <v>Intelligent Underlay Overlay</v>
          </cell>
          <cell r="C195">
            <v>0</v>
          </cell>
        </row>
        <row r="196">
          <cell r="A196" t="str">
            <v>BSC.227</v>
          </cell>
          <cell r="B196" t="str">
            <v>Satellite A-bis</v>
          </cell>
          <cell r="C196">
            <v>265.72000000000003</v>
          </cell>
        </row>
        <row r="197">
          <cell r="A197" t="str">
            <v>BSC.227.A</v>
          </cell>
          <cell r="B197" t="str">
            <v>Satellite A-bis</v>
          </cell>
          <cell r="C197">
            <v>265.72000000000003</v>
          </cell>
        </row>
        <row r="198">
          <cell r="A198" t="str">
            <v>BSC.252</v>
          </cell>
          <cell r="B198" t="str">
            <v>Satellite A-ter</v>
          </cell>
          <cell r="C198">
            <v>265.72000000000003</v>
          </cell>
        </row>
        <row r="199">
          <cell r="A199" t="str">
            <v>BSC.252.A</v>
          </cell>
          <cell r="B199" t="str">
            <v>Satellite A-ter</v>
          </cell>
          <cell r="C199">
            <v>265.72000000000003</v>
          </cell>
        </row>
        <row r="200">
          <cell r="A200" t="str">
            <v>BSC.260</v>
          </cell>
          <cell r="B200" t="str">
            <v>Radionetwork optimization statistics</v>
          </cell>
          <cell r="C200">
            <v>5964.79</v>
          </cell>
        </row>
        <row r="201">
          <cell r="A201" t="str">
            <v>BSC.260.A</v>
          </cell>
          <cell r="B201" t="str">
            <v>Radionetwork optimization statistics</v>
          </cell>
          <cell r="C201">
            <v>5964.79</v>
          </cell>
        </row>
        <row r="202">
          <cell r="A202" t="str">
            <v>BSC.260.B</v>
          </cell>
          <cell r="B202" t="str">
            <v>Radionetwork optimization statistics</v>
          </cell>
          <cell r="C202">
            <v>4921.0200000000004</v>
          </cell>
        </row>
        <row r="203">
          <cell r="A203" t="str">
            <v>BSC.260.C</v>
          </cell>
          <cell r="B203" t="str">
            <v>Radionetwork optimization statistics</v>
          </cell>
          <cell r="C203">
            <v>4026.36</v>
          </cell>
        </row>
        <row r="204">
          <cell r="A204" t="str">
            <v>BSC.260.D</v>
          </cell>
          <cell r="B204" t="str">
            <v>Radionetwork optimization statistics</v>
          </cell>
          <cell r="C204">
            <v>2982.59</v>
          </cell>
        </row>
        <row r="205">
          <cell r="A205" t="str">
            <v>BSC.260.E</v>
          </cell>
          <cell r="B205" t="str">
            <v>Radionetwork optimization statistics</v>
          </cell>
          <cell r="C205">
            <v>0</v>
          </cell>
        </row>
        <row r="206">
          <cell r="A206" t="str">
            <v>BSC.266</v>
          </cell>
          <cell r="B206" t="str">
            <v>Large Capacity BSC</v>
          </cell>
          <cell r="C206">
            <v>0</v>
          </cell>
        </row>
        <row r="207">
          <cell r="A207" t="str">
            <v>BSC.276</v>
          </cell>
          <cell r="B207" t="str">
            <v>Impr. sol. for ext. cell radius (includes 223)</v>
          </cell>
          <cell r="C207">
            <v>1503.19</v>
          </cell>
        </row>
        <row r="208">
          <cell r="A208" t="str">
            <v>BSC.276.A</v>
          </cell>
          <cell r="B208" t="str">
            <v>Impr. sol. for ext. cell radius (includes 223)</v>
          </cell>
          <cell r="C208">
            <v>1503.19</v>
          </cell>
        </row>
        <row r="209">
          <cell r="A209" t="str">
            <v>BSC.277.A</v>
          </cell>
          <cell r="B209" t="str">
            <v>Enhanced Full Rate Codec ETSI</v>
          </cell>
          <cell r="C209">
            <v>6559.28</v>
          </cell>
        </row>
        <row r="210">
          <cell r="A210" t="str">
            <v>BSC.277.B</v>
          </cell>
          <cell r="B210" t="str">
            <v>Enhanced Full Rate Codec ETSI</v>
          </cell>
          <cell r="C210">
            <v>5247.45</v>
          </cell>
        </row>
        <row r="211">
          <cell r="A211" t="str">
            <v>BSC.277.C</v>
          </cell>
          <cell r="B211" t="str">
            <v>Enhanced Full Rate Codec ETSI</v>
          </cell>
          <cell r="C211">
            <v>3935.62</v>
          </cell>
        </row>
        <row r="212">
          <cell r="A212" t="str">
            <v>BSC.277.D</v>
          </cell>
          <cell r="B212" t="str">
            <v>Enhanced Full Rate Codec ETSI</v>
          </cell>
          <cell r="C212">
            <v>2623.79</v>
          </cell>
        </row>
        <row r="213">
          <cell r="A213" t="str">
            <v>BSC.277.E</v>
          </cell>
          <cell r="B213" t="str">
            <v>Enhanced Full Rate Codec ETSI</v>
          </cell>
          <cell r="C213">
            <v>1311.83</v>
          </cell>
        </row>
        <row r="214">
          <cell r="A214" t="str">
            <v>BSC.277.F</v>
          </cell>
          <cell r="B214" t="str">
            <v>Enhanced Full Rate Codec ETSI</v>
          </cell>
          <cell r="C214">
            <v>0</v>
          </cell>
        </row>
        <row r="215">
          <cell r="A215" t="str">
            <v>BSC.278</v>
          </cell>
          <cell r="B215" t="str">
            <v>MS Speed Detection</v>
          </cell>
          <cell r="C215">
            <v>3279.64</v>
          </cell>
        </row>
        <row r="216">
          <cell r="A216" t="str">
            <v>BSC.278.A</v>
          </cell>
          <cell r="B216" t="str">
            <v>MS Speed Detection</v>
          </cell>
          <cell r="C216">
            <v>3279.64</v>
          </cell>
        </row>
        <row r="217">
          <cell r="A217" t="str">
            <v>BSC.278.B</v>
          </cell>
          <cell r="B217" t="str">
            <v>MS Speed Detection</v>
          </cell>
          <cell r="C217">
            <v>2705.69</v>
          </cell>
        </row>
        <row r="218">
          <cell r="A218" t="str">
            <v>BSC.278.C</v>
          </cell>
          <cell r="B218" t="str">
            <v>MS Speed Detection</v>
          </cell>
          <cell r="C218">
            <v>2213.77</v>
          </cell>
        </row>
        <row r="219">
          <cell r="A219" t="str">
            <v>BSC.278.D</v>
          </cell>
          <cell r="B219" t="str">
            <v>MS Speed Detection</v>
          </cell>
          <cell r="C219">
            <v>1639.82</v>
          </cell>
        </row>
        <row r="220">
          <cell r="A220" t="str">
            <v>BSC.278.E</v>
          </cell>
          <cell r="B220" t="str">
            <v>MS Speed Detection</v>
          </cell>
          <cell r="C220">
            <v>0</v>
          </cell>
        </row>
        <row r="221">
          <cell r="A221" t="str">
            <v>BSC.280</v>
          </cell>
          <cell r="B221" t="str">
            <v>C2 Cell reselection parameter (old BSS5590)</v>
          </cell>
          <cell r="C221">
            <v>2869.75</v>
          </cell>
        </row>
        <row r="222">
          <cell r="A222" t="str">
            <v>BSC.280.A</v>
          </cell>
          <cell r="B222" t="str">
            <v>C2 Cell reselection parameter (old BSS5590)</v>
          </cell>
          <cell r="C222">
            <v>2869.75</v>
          </cell>
        </row>
        <row r="223">
          <cell r="A223" t="str">
            <v>BSC.280.B</v>
          </cell>
          <cell r="B223" t="str">
            <v>C2 Cell reselection parameter (old BSS5590)</v>
          </cell>
          <cell r="C223">
            <v>2367.4299999999998</v>
          </cell>
        </row>
        <row r="224">
          <cell r="A224" t="str">
            <v>BSC.280.C</v>
          </cell>
          <cell r="B224" t="str">
            <v>C2 Cell reselection parameter (old BSS5590)</v>
          </cell>
          <cell r="C224">
            <v>1937</v>
          </cell>
        </row>
        <row r="225">
          <cell r="A225" t="str">
            <v>BSC.280.D</v>
          </cell>
          <cell r="B225" t="str">
            <v>C2 Cell reselection parameter (old BSS5590)</v>
          </cell>
          <cell r="C225">
            <v>1434.94</v>
          </cell>
        </row>
        <row r="226">
          <cell r="A226" t="str">
            <v>BSC.280.E</v>
          </cell>
          <cell r="B226" t="str">
            <v>C2 Cell reselection parameter (old BSS5590)</v>
          </cell>
          <cell r="C226">
            <v>0</v>
          </cell>
        </row>
        <row r="227">
          <cell r="A227" t="str">
            <v>BSC.290</v>
          </cell>
          <cell r="B227" t="str">
            <v>Dual band GSM/DCS</v>
          </cell>
          <cell r="C227">
            <v>52474.63</v>
          </cell>
        </row>
        <row r="228">
          <cell r="A228" t="str">
            <v>BSC.290.A</v>
          </cell>
          <cell r="B228" t="str">
            <v>Dual band GSM/DCS</v>
          </cell>
          <cell r="C228">
            <v>52474.63</v>
          </cell>
        </row>
        <row r="229">
          <cell r="A229" t="str">
            <v>BSC.290.B</v>
          </cell>
          <cell r="B229" t="str">
            <v>Dual band GSM/DCS</v>
          </cell>
          <cell r="C229">
            <v>43291.56</v>
          </cell>
        </row>
        <row r="230">
          <cell r="A230" t="str">
            <v>BSC.290.C</v>
          </cell>
          <cell r="B230" t="str">
            <v>Dual band GSM/DCS</v>
          </cell>
          <cell r="C230">
            <v>35420.32</v>
          </cell>
        </row>
        <row r="231">
          <cell r="A231" t="str">
            <v>BSC.290.D</v>
          </cell>
          <cell r="B231" t="str">
            <v>Dual band GSM/DCS</v>
          </cell>
          <cell r="C231">
            <v>26237.38</v>
          </cell>
        </row>
        <row r="232">
          <cell r="A232" t="str">
            <v>BSC.290.E</v>
          </cell>
          <cell r="B232" t="str">
            <v>Dual band GSM/DCS</v>
          </cell>
          <cell r="C232">
            <v>0</v>
          </cell>
        </row>
        <row r="233">
          <cell r="A233" t="str">
            <v>BSC.300</v>
          </cell>
          <cell r="B233" t="str">
            <v>Half Rate</v>
          </cell>
          <cell r="C233">
            <v>3279.64</v>
          </cell>
        </row>
        <row r="234">
          <cell r="A234" t="str">
            <v>BSC.300.A</v>
          </cell>
          <cell r="B234" t="str">
            <v>Half Rate</v>
          </cell>
          <cell r="C234">
            <v>3279.67</v>
          </cell>
        </row>
        <row r="235">
          <cell r="A235" t="str">
            <v>BSC.300.B</v>
          </cell>
          <cell r="B235" t="str">
            <v>Half Rate</v>
          </cell>
          <cell r="C235">
            <v>2733.12</v>
          </cell>
        </row>
        <row r="236">
          <cell r="A236" t="str">
            <v>BSC.300.C</v>
          </cell>
          <cell r="B236" t="str">
            <v>Half Rate</v>
          </cell>
          <cell r="C236">
            <v>2186.4699999999998</v>
          </cell>
        </row>
        <row r="237">
          <cell r="A237" t="str">
            <v>BSC.300.D</v>
          </cell>
          <cell r="B237" t="str">
            <v>Half Rate</v>
          </cell>
          <cell r="C237">
            <v>1639.82</v>
          </cell>
        </row>
        <row r="238">
          <cell r="A238" t="str">
            <v>BSC.310</v>
          </cell>
          <cell r="B238" t="str">
            <v>Enhanced Full Rate Codec ANSI</v>
          </cell>
          <cell r="C238">
            <v>5247.45</v>
          </cell>
        </row>
        <row r="239">
          <cell r="A239" t="str">
            <v>BSC.310.A</v>
          </cell>
          <cell r="B239" t="str">
            <v>Enhanced Full Rate Codec ANSI</v>
          </cell>
          <cell r="C239">
            <v>5247.45</v>
          </cell>
        </row>
        <row r="240">
          <cell r="A240" t="str">
            <v>BSC.310.B</v>
          </cell>
          <cell r="B240" t="str">
            <v>Enhanced Full Rate Codec ANSI</v>
          </cell>
          <cell r="C240">
            <v>4197.96</v>
          </cell>
        </row>
        <row r="241">
          <cell r="A241" t="str">
            <v>BSC.310.C</v>
          </cell>
          <cell r="B241" t="str">
            <v>Enhanced Full Rate Codec ANSI</v>
          </cell>
          <cell r="C241">
            <v>3148.47</v>
          </cell>
        </row>
        <row r="242">
          <cell r="A242" t="str">
            <v>BSC.310.D</v>
          </cell>
          <cell r="B242" t="str">
            <v>Enhanced Full Rate Codec ANSI</v>
          </cell>
          <cell r="C242">
            <v>2098.98</v>
          </cell>
        </row>
        <row r="243">
          <cell r="A243" t="str">
            <v>BSC.310.E</v>
          </cell>
          <cell r="B243" t="str">
            <v>Enhanced Full Rate Codec ANSI</v>
          </cell>
          <cell r="C243">
            <v>1049.49</v>
          </cell>
        </row>
        <row r="244">
          <cell r="A244" t="str">
            <v>BSC.310.F</v>
          </cell>
          <cell r="B244" t="str">
            <v>Enhanced Full Rate Codec ANSI</v>
          </cell>
          <cell r="C244">
            <v>0</v>
          </cell>
        </row>
        <row r="245">
          <cell r="A245" t="str">
            <v>BSC.330</v>
          </cell>
          <cell r="B245" t="str">
            <v>Accoustic Echo Canceller (Etsi)</v>
          </cell>
          <cell r="C245">
            <v>1950</v>
          </cell>
        </row>
        <row r="246">
          <cell r="A246" t="str">
            <v>BSC.330.A</v>
          </cell>
          <cell r="B246" t="str">
            <v>Accoustic Echo Canceller (Etsi)</v>
          </cell>
          <cell r="C246">
            <v>1950</v>
          </cell>
        </row>
        <row r="247">
          <cell r="A247" t="str">
            <v>BSC.330.B</v>
          </cell>
          <cell r="B247" t="str">
            <v>Accoustic Echo Canceller (Etsi)</v>
          </cell>
          <cell r="C247">
            <v>1560</v>
          </cell>
        </row>
        <row r="248">
          <cell r="A248" t="str">
            <v>BSC.330.C</v>
          </cell>
          <cell r="B248" t="str">
            <v>Accoustic Echo Canceller (Etsi)</v>
          </cell>
          <cell r="C248">
            <v>1170</v>
          </cell>
        </row>
        <row r="249">
          <cell r="A249" t="str">
            <v>BSC.330.D</v>
          </cell>
          <cell r="B249" t="str">
            <v>Accoustic Echo Canceller (Etsi)</v>
          </cell>
          <cell r="C249">
            <v>780</v>
          </cell>
        </row>
        <row r="250">
          <cell r="A250" t="str">
            <v>BSC.330.E</v>
          </cell>
          <cell r="B250" t="str">
            <v>Accoustic Echo Canceller (Etsi)</v>
          </cell>
          <cell r="C250">
            <v>390</v>
          </cell>
        </row>
        <row r="251">
          <cell r="A251" t="str">
            <v>BSC.330.F</v>
          </cell>
          <cell r="B251" t="str">
            <v>Accoustic Echo Canceller (Etsi)</v>
          </cell>
          <cell r="C251">
            <v>0</v>
          </cell>
        </row>
        <row r="252">
          <cell r="A252" t="str">
            <v>BSC.335</v>
          </cell>
          <cell r="B252" t="str">
            <v>Accoustic Echo Canceller (Ansi)</v>
          </cell>
          <cell r="C252">
            <v>1560</v>
          </cell>
        </row>
        <row r="253">
          <cell r="A253" t="str">
            <v>BSC.335.A</v>
          </cell>
          <cell r="B253" t="str">
            <v>Accoustic Echo Canceller (Ansi)</v>
          </cell>
          <cell r="C253">
            <v>1560</v>
          </cell>
        </row>
        <row r="254">
          <cell r="A254" t="str">
            <v>BSC.335.B</v>
          </cell>
          <cell r="B254" t="str">
            <v>Accoustic Echo Canceller (Ansi)</v>
          </cell>
          <cell r="C254">
            <v>1248</v>
          </cell>
        </row>
        <row r="255">
          <cell r="A255" t="str">
            <v>BSC.335.C</v>
          </cell>
          <cell r="B255" t="str">
            <v>Accoustic Echo Canceller (Ansi)</v>
          </cell>
          <cell r="C255">
            <v>936</v>
          </cell>
        </row>
        <row r="256">
          <cell r="A256" t="str">
            <v>BSC.335.D</v>
          </cell>
          <cell r="B256" t="str">
            <v>Accoustic Echo Canceller (Ansi)</v>
          </cell>
          <cell r="C256">
            <v>624</v>
          </cell>
        </row>
        <row r="257">
          <cell r="A257" t="str">
            <v>BSC.335.E</v>
          </cell>
          <cell r="B257" t="str">
            <v>Accoustic Echo Canceller (Ansi)</v>
          </cell>
          <cell r="C257">
            <v>312</v>
          </cell>
        </row>
        <row r="258">
          <cell r="A258" t="str">
            <v>BSC.335.F</v>
          </cell>
          <cell r="B258" t="str">
            <v>Accoustic Echo Canceller (Ansi)</v>
          </cell>
          <cell r="C258">
            <v>0</v>
          </cell>
        </row>
        <row r="259">
          <cell r="A259" t="str">
            <v>BSC.360</v>
          </cell>
          <cell r="B259" t="str">
            <v>High speed circuit switched data (Etsi)</v>
          </cell>
          <cell r="C259">
            <v>15305.16</v>
          </cell>
        </row>
        <row r="260">
          <cell r="A260" t="str">
            <v>BSC.360.A</v>
          </cell>
          <cell r="B260" t="str">
            <v>High speed circuit switched data (Etsi) per A PCM</v>
          </cell>
          <cell r="C260">
            <v>15305.16</v>
          </cell>
        </row>
        <row r="261">
          <cell r="A261" t="str">
            <v>BSC.365</v>
          </cell>
          <cell r="B261" t="str">
            <v>High speed circuit switched data (Ansi)</v>
          </cell>
          <cell r="C261">
            <v>12244.05</v>
          </cell>
        </row>
        <row r="262">
          <cell r="A262" t="str">
            <v>BSC.365.A</v>
          </cell>
          <cell r="B262" t="str">
            <v>High speed circuit switched data (Ansi) per A PCM</v>
          </cell>
          <cell r="C262">
            <v>12244.05</v>
          </cell>
        </row>
        <row r="263">
          <cell r="A263" t="str">
            <v>BSC.370</v>
          </cell>
          <cell r="B263" t="str">
            <v>Intelligent frequency hopping (IFH)</v>
          </cell>
          <cell r="C263">
            <v>6559.28</v>
          </cell>
        </row>
        <row r="264">
          <cell r="A264" t="str">
            <v>BSC.370.A</v>
          </cell>
          <cell r="B264" t="str">
            <v>Intelligent frequency hopping (IFH)</v>
          </cell>
          <cell r="C264">
            <v>6559.28</v>
          </cell>
        </row>
        <row r="265">
          <cell r="A265" t="str">
            <v>BSC.370.B</v>
          </cell>
          <cell r="B265" t="str">
            <v>Intelligent frequency hopping (IFH)</v>
          </cell>
          <cell r="C265">
            <v>5411.51</v>
          </cell>
        </row>
        <row r="266">
          <cell r="A266" t="str">
            <v>BSC.370.C</v>
          </cell>
          <cell r="B266" t="str">
            <v>Intelligent frequency hopping (IFH)</v>
          </cell>
          <cell r="C266">
            <v>4427.54</v>
          </cell>
        </row>
        <row r="267">
          <cell r="A267" t="str">
            <v>BSC.370.D</v>
          </cell>
          <cell r="B267" t="str">
            <v>Intelligent frequency hopping (IFH)</v>
          </cell>
          <cell r="C267">
            <v>3279.64</v>
          </cell>
        </row>
        <row r="268">
          <cell r="A268" t="str">
            <v>BSC.370.E</v>
          </cell>
          <cell r="B268" t="str">
            <v>Intelligent frequency hopping (IFH)</v>
          </cell>
          <cell r="C268">
            <v>0</v>
          </cell>
        </row>
        <row r="269">
          <cell r="A269" t="str">
            <v>BSC.380</v>
          </cell>
          <cell r="B269" t="str">
            <v>Cell broadcast interface to cell broadcast centre</v>
          </cell>
          <cell r="C269">
            <v>8199.1</v>
          </cell>
        </row>
        <row r="270">
          <cell r="A270" t="str">
            <v>BSC.380.A</v>
          </cell>
          <cell r="B270" t="str">
            <v>Cell broadcast interface to cell broadcast centre</v>
          </cell>
          <cell r="C270">
            <v>8199.1</v>
          </cell>
        </row>
        <row r="271">
          <cell r="A271" t="str">
            <v>BSC.380.B</v>
          </cell>
          <cell r="B271" t="str">
            <v>Cell broadcast interface to cell broadcast centre</v>
          </cell>
          <cell r="C271">
            <v>6764.42</v>
          </cell>
        </row>
        <row r="272">
          <cell r="A272" t="str">
            <v>BSC.380.C</v>
          </cell>
          <cell r="B272" t="str">
            <v>Cell broadcast interface to cell broadcast centre</v>
          </cell>
          <cell r="C272">
            <v>5534.49</v>
          </cell>
        </row>
        <row r="273">
          <cell r="A273" t="str">
            <v>BSC.380.D</v>
          </cell>
          <cell r="B273" t="str">
            <v>Cell broadcast interface to cell broadcast centre</v>
          </cell>
          <cell r="C273">
            <v>4099.55</v>
          </cell>
        </row>
        <row r="274">
          <cell r="A274" t="str">
            <v>BSC.380.E</v>
          </cell>
          <cell r="B274" t="str">
            <v>Cell broadcast interface to cell broadcast centre</v>
          </cell>
          <cell r="C274">
            <v>0</v>
          </cell>
        </row>
        <row r="275">
          <cell r="A275" t="str">
            <v>BSC.390</v>
          </cell>
          <cell r="B275" t="str">
            <v>Dynamic SDCCH allocation</v>
          </cell>
          <cell r="C275">
            <v>5903.43</v>
          </cell>
        </row>
        <row r="276">
          <cell r="A276" t="str">
            <v>BSC.390.A</v>
          </cell>
          <cell r="B276" t="str">
            <v>Dynamic SDCCH allocation</v>
          </cell>
          <cell r="C276">
            <v>5903.43</v>
          </cell>
        </row>
        <row r="277">
          <cell r="A277" t="str">
            <v>BSC.390.B</v>
          </cell>
          <cell r="B277" t="str">
            <v>Dynamic SDCCH allocation</v>
          </cell>
          <cell r="C277">
            <v>4870.32</v>
          </cell>
        </row>
        <row r="278">
          <cell r="A278" t="str">
            <v>BSC.390.C</v>
          </cell>
          <cell r="B278" t="str">
            <v>Dynamic SDCCH allocation</v>
          </cell>
          <cell r="C278">
            <v>3984.76</v>
          </cell>
        </row>
        <row r="279">
          <cell r="A279" t="str">
            <v>BSC.390.D</v>
          </cell>
          <cell r="B279" t="str">
            <v>Dynamic SDCCH allocation</v>
          </cell>
          <cell r="C279">
            <v>2951.65</v>
          </cell>
        </row>
        <row r="280">
          <cell r="A280" t="str">
            <v>BSC.390.E</v>
          </cell>
          <cell r="B280" t="str">
            <v>Dynamic SDCCH allocation</v>
          </cell>
          <cell r="C280">
            <v>0</v>
          </cell>
        </row>
        <row r="281">
          <cell r="A281" t="str">
            <v>BSC.430</v>
          </cell>
          <cell r="B281" t="str">
            <v>New Flexible Maio Management</v>
          </cell>
          <cell r="C281">
            <v>5028.79</v>
          </cell>
        </row>
        <row r="282">
          <cell r="A282" t="str">
            <v>BSC.430.A</v>
          </cell>
          <cell r="B282" t="str">
            <v>New Flexible Maio Management</v>
          </cell>
          <cell r="C282">
            <v>5028.79</v>
          </cell>
        </row>
        <row r="283">
          <cell r="A283" t="str">
            <v>BSC.430.B</v>
          </cell>
          <cell r="B283" t="str">
            <v>New Flexible Maio Management</v>
          </cell>
          <cell r="C283">
            <v>4148.82</v>
          </cell>
        </row>
        <row r="284">
          <cell r="A284" t="str">
            <v>BSC.430.C</v>
          </cell>
          <cell r="B284" t="str">
            <v>New Flexible Maio Management</v>
          </cell>
          <cell r="C284">
            <v>3394.43</v>
          </cell>
        </row>
        <row r="285">
          <cell r="A285" t="str">
            <v>BSC.430.D</v>
          </cell>
          <cell r="B285" t="str">
            <v>New Flexible Maio Management</v>
          </cell>
          <cell r="C285">
            <v>2514.46</v>
          </cell>
        </row>
        <row r="286">
          <cell r="A286" t="str">
            <v>BSC.430.E</v>
          </cell>
          <cell r="B286" t="str">
            <v>New Flexible Maio Management</v>
          </cell>
          <cell r="C286">
            <v>0</v>
          </cell>
        </row>
        <row r="287">
          <cell r="A287" t="str">
            <v>BSC.440</v>
          </cell>
          <cell r="B287" t="str">
            <v>Advanced Multilayer Handling  AMH</v>
          </cell>
          <cell r="C287">
            <v>7379.19</v>
          </cell>
        </row>
        <row r="288">
          <cell r="A288" t="str">
            <v>BSC.440.A</v>
          </cell>
          <cell r="B288" t="str">
            <v>Advanced Multilayer Handling  AMH</v>
          </cell>
          <cell r="C288">
            <v>7379.19</v>
          </cell>
        </row>
        <row r="289">
          <cell r="A289" t="str">
            <v>BSC.440.B</v>
          </cell>
          <cell r="B289" t="str">
            <v>Advanced Multilayer Handling  AMH</v>
          </cell>
          <cell r="C289">
            <v>6087.9</v>
          </cell>
        </row>
        <row r="290">
          <cell r="A290" t="str">
            <v>BSC.440.C</v>
          </cell>
          <cell r="B290" t="str">
            <v>Advanced Multilayer Handling  AMH</v>
          </cell>
          <cell r="C290">
            <v>4980.95</v>
          </cell>
        </row>
        <row r="291">
          <cell r="A291" t="str">
            <v>BSC.440.D</v>
          </cell>
          <cell r="B291" t="str">
            <v>Advanced Multilayer Handling  AMH</v>
          </cell>
          <cell r="C291">
            <v>3689.66</v>
          </cell>
        </row>
        <row r="292">
          <cell r="A292" t="str">
            <v>BSC.440.E</v>
          </cell>
          <cell r="B292" t="str">
            <v>Advanced Multilayer Handling AMH</v>
          </cell>
          <cell r="C292">
            <v>0</v>
          </cell>
        </row>
        <row r="293">
          <cell r="A293" t="str">
            <v>BSC.450</v>
          </cell>
          <cell r="B293" t="str">
            <v>Direct Access to Desired Layer/Band</v>
          </cell>
          <cell r="C293">
            <v>6149.39</v>
          </cell>
        </row>
        <row r="294">
          <cell r="A294" t="str">
            <v>BSC.450.A</v>
          </cell>
          <cell r="B294" t="str">
            <v>Direct Access to Desired Layer/Band</v>
          </cell>
          <cell r="C294">
            <v>6149.39</v>
          </cell>
        </row>
        <row r="295">
          <cell r="A295" t="str">
            <v>BSC.450.B</v>
          </cell>
          <cell r="B295" t="str">
            <v>Direct Access to Desired Layer/Band</v>
          </cell>
          <cell r="C295">
            <v>5073.25</v>
          </cell>
        </row>
        <row r="296">
          <cell r="A296" t="str">
            <v>BSC.450.C</v>
          </cell>
          <cell r="B296" t="str">
            <v>Direct Access to Desired Layer/Band</v>
          </cell>
          <cell r="C296">
            <v>4150.7700000000004</v>
          </cell>
        </row>
        <row r="297">
          <cell r="A297" t="str">
            <v>BSC.450.D</v>
          </cell>
          <cell r="B297" t="str">
            <v>Direct Access to Desired Layer/Band</v>
          </cell>
          <cell r="C297">
            <v>3074.76</v>
          </cell>
        </row>
        <row r="298">
          <cell r="A298" t="str">
            <v>BSC.450.E</v>
          </cell>
          <cell r="B298" t="str">
            <v>Direct Access to Desired Layer/Band</v>
          </cell>
          <cell r="C298">
            <v>0</v>
          </cell>
        </row>
        <row r="299">
          <cell r="A299" t="str">
            <v>BSC.460</v>
          </cell>
          <cell r="B299" t="str">
            <v>Dynamic Hotspot</v>
          </cell>
          <cell r="C299">
            <v>11150.88</v>
          </cell>
        </row>
        <row r="300">
          <cell r="A300" t="str">
            <v>BSC.460.A</v>
          </cell>
          <cell r="B300" t="str">
            <v>Dynamic Hotspot</v>
          </cell>
          <cell r="C300">
            <v>11150.88</v>
          </cell>
        </row>
        <row r="301">
          <cell r="A301" t="str">
            <v>BSC.460.B</v>
          </cell>
          <cell r="B301" t="str">
            <v>Dynamic Hotspot</v>
          </cell>
          <cell r="C301">
            <v>9199.4500000000007</v>
          </cell>
        </row>
        <row r="302">
          <cell r="A302" t="str">
            <v>BSC.460.C</v>
          </cell>
          <cell r="B302" t="str">
            <v>Dynamic Hotspot</v>
          </cell>
          <cell r="C302">
            <v>7526.87</v>
          </cell>
        </row>
        <row r="303">
          <cell r="A303" t="str">
            <v>BSC.460.D</v>
          </cell>
          <cell r="B303" t="str">
            <v>Dynamic Hotspot</v>
          </cell>
          <cell r="C303">
            <v>5575.44</v>
          </cell>
        </row>
        <row r="304">
          <cell r="A304" t="str">
            <v>BSC.460.E</v>
          </cell>
          <cell r="B304" t="str">
            <v>Dynamic Hotspot</v>
          </cell>
          <cell r="C304">
            <v>0</v>
          </cell>
        </row>
        <row r="305">
          <cell r="A305" t="str">
            <v>BSC.470</v>
          </cell>
          <cell r="B305" t="str">
            <v>Trace window for dropped calls</v>
          </cell>
          <cell r="C305">
            <v>7433.92</v>
          </cell>
        </row>
        <row r="306">
          <cell r="A306" t="str">
            <v>BSC.470.A</v>
          </cell>
          <cell r="B306" t="str">
            <v>Trace window for dropped calls</v>
          </cell>
          <cell r="C306">
            <v>7433.92</v>
          </cell>
        </row>
        <row r="307">
          <cell r="A307" t="str">
            <v>BSC.470.B</v>
          </cell>
          <cell r="B307" t="str">
            <v>Trace window for dropped calls</v>
          </cell>
          <cell r="C307">
            <v>6133.01</v>
          </cell>
        </row>
        <row r="308">
          <cell r="A308" t="str">
            <v>BSC.470.C</v>
          </cell>
          <cell r="B308" t="str">
            <v>Trace window for dropped calls</v>
          </cell>
          <cell r="C308">
            <v>5017.87</v>
          </cell>
        </row>
        <row r="309">
          <cell r="A309" t="str">
            <v>BSC.470.D</v>
          </cell>
          <cell r="B309" t="str">
            <v>Trace window for dropped calls</v>
          </cell>
          <cell r="C309">
            <v>3716.96</v>
          </cell>
        </row>
        <row r="310">
          <cell r="A310" t="str">
            <v>BSC.470.E</v>
          </cell>
          <cell r="B310" t="str">
            <v>Trace window for dropped calls</v>
          </cell>
          <cell r="C310">
            <v>0</v>
          </cell>
        </row>
        <row r="311">
          <cell r="A311" t="str">
            <v>BSC.480</v>
          </cell>
          <cell r="B311" t="str">
            <v>Enhanced Coverage by Frequency Hopping</v>
          </cell>
          <cell r="C311">
            <v>13096.85</v>
          </cell>
        </row>
        <row r="312">
          <cell r="A312" t="str">
            <v>BSC.480.A</v>
          </cell>
          <cell r="B312" t="str">
            <v>Enhanced Coverage by Frequency Hopping</v>
          </cell>
          <cell r="C312">
            <v>13096.85</v>
          </cell>
        </row>
        <row r="313">
          <cell r="A313" t="str">
            <v>BSC.480.B</v>
          </cell>
          <cell r="B313" t="str">
            <v>Enhanced Coverage by Frequency Hopping</v>
          </cell>
          <cell r="C313">
            <v>10804.82</v>
          </cell>
        </row>
        <row r="314">
          <cell r="A314" t="str">
            <v>BSC.480.C</v>
          </cell>
          <cell r="B314" t="str">
            <v>Enhanced Coverage by Frequency Hopping</v>
          </cell>
          <cell r="C314">
            <v>8840.39</v>
          </cell>
        </row>
        <row r="315">
          <cell r="A315" t="str">
            <v>BSC.480.D</v>
          </cell>
          <cell r="B315" t="str">
            <v>Enhanced Coverage by Frequency Hopping</v>
          </cell>
          <cell r="C315">
            <v>6548.36</v>
          </cell>
        </row>
        <row r="316">
          <cell r="A316" t="str">
            <v>BSC.480.E</v>
          </cell>
          <cell r="B316" t="str">
            <v>Enhanced Coverage by Frequency Hopping</v>
          </cell>
          <cell r="C316">
            <v>0</v>
          </cell>
        </row>
        <row r="317">
          <cell r="A317" t="str">
            <v>BSC.490</v>
          </cell>
          <cell r="B317" t="str">
            <v>High Capacity BSC Optio</v>
          </cell>
          <cell r="C317">
            <v>0</v>
          </cell>
        </row>
        <row r="318">
          <cell r="A318" t="str">
            <v>BSC.530</v>
          </cell>
          <cell r="B318" t="str">
            <v xml:space="preserve">MS Capability Indication </v>
          </cell>
          <cell r="C318">
            <v>5684.77</v>
          </cell>
        </row>
        <row r="319">
          <cell r="A319" t="str">
            <v>BSC.530.A</v>
          </cell>
          <cell r="B319" t="str">
            <v>MS Capability Indication</v>
          </cell>
          <cell r="C319">
            <v>5684.77</v>
          </cell>
        </row>
        <row r="320">
          <cell r="A320" t="str">
            <v>BSC.530.B</v>
          </cell>
          <cell r="B320" t="str">
            <v>MS Capability Indication</v>
          </cell>
          <cell r="C320">
            <v>4689.88</v>
          </cell>
        </row>
        <row r="321">
          <cell r="A321" t="str">
            <v>BSC.530.C</v>
          </cell>
          <cell r="B321" t="str">
            <v>MS Capability Indication</v>
          </cell>
          <cell r="C321">
            <v>3837.21</v>
          </cell>
        </row>
        <row r="322">
          <cell r="A322" t="str">
            <v>BSC.530.D</v>
          </cell>
          <cell r="B322" t="str">
            <v>MS Capability Indication</v>
          </cell>
          <cell r="C322">
            <v>2842.45</v>
          </cell>
        </row>
        <row r="323">
          <cell r="A323" t="str">
            <v>BSC.530.E</v>
          </cell>
          <cell r="B323" t="str">
            <v>MS Capability Indication</v>
          </cell>
          <cell r="C323">
            <v>0</v>
          </cell>
        </row>
        <row r="324">
          <cell r="A324" t="str">
            <v>BSC.540</v>
          </cell>
          <cell r="B324" t="str">
            <v>Tandem Free Operation TFO (ETSI)</v>
          </cell>
          <cell r="C324">
            <v>1311.83</v>
          </cell>
        </row>
        <row r="325">
          <cell r="A325" t="str">
            <v>BSC.540.A</v>
          </cell>
          <cell r="B325" t="str">
            <v>Tandem Free Operation  TFO (ETSI)</v>
          </cell>
          <cell r="C325">
            <v>1311.83</v>
          </cell>
        </row>
        <row r="326">
          <cell r="A326" t="str">
            <v>BSC.540.B</v>
          </cell>
          <cell r="B326" t="str">
            <v>Tandem Free Operation  TFO (ETSI)</v>
          </cell>
          <cell r="C326">
            <v>1049.49</v>
          </cell>
        </row>
        <row r="327">
          <cell r="A327" t="str">
            <v>BSC.540.C</v>
          </cell>
          <cell r="B327" t="str">
            <v>Tandem Free Operation TFO (ETSI)</v>
          </cell>
          <cell r="C327">
            <v>787.15</v>
          </cell>
        </row>
        <row r="328">
          <cell r="A328" t="str">
            <v>BSC.540.D</v>
          </cell>
          <cell r="B328" t="str">
            <v>Tandem Free Operation TFO (ETSI)</v>
          </cell>
          <cell r="C328">
            <v>524.80999999999995</v>
          </cell>
        </row>
        <row r="329">
          <cell r="A329" t="str">
            <v>BSC.540.E</v>
          </cell>
          <cell r="B329" t="str">
            <v>Tandem Free Operation TFO (ETSI)</v>
          </cell>
          <cell r="C329">
            <v>262.33999999999997</v>
          </cell>
        </row>
        <row r="330">
          <cell r="A330" t="str">
            <v>BSC.540.F</v>
          </cell>
          <cell r="B330" t="str">
            <v>Tandem Free Operation TFO (ETSI)</v>
          </cell>
          <cell r="C330">
            <v>0</v>
          </cell>
        </row>
        <row r="331">
          <cell r="A331" t="str">
            <v>BSC.550</v>
          </cell>
          <cell r="B331" t="str">
            <v>Tandem Free Operation TFO (ANSI)</v>
          </cell>
          <cell r="C331">
            <v>1049.49</v>
          </cell>
        </row>
        <row r="332">
          <cell r="A332" t="str">
            <v>BSC.550.A</v>
          </cell>
          <cell r="B332" t="str">
            <v>Tandem Free Operation TFO (ANSI)</v>
          </cell>
          <cell r="C332">
            <v>1049.49</v>
          </cell>
        </row>
        <row r="333">
          <cell r="A333" t="str">
            <v>BSC.550.B</v>
          </cell>
          <cell r="B333" t="str">
            <v>Tandem Free Operation TFO (ANSI)</v>
          </cell>
          <cell r="C333">
            <v>787.54</v>
          </cell>
        </row>
        <row r="334">
          <cell r="A334" t="str">
            <v>BSC.550.C</v>
          </cell>
          <cell r="B334" t="str">
            <v>Tandem Free Operation TFO (ANSI)</v>
          </cell>
          <cell r="C334">
            <v>629.72</v>
          </cell>
        </row>
        <row r="335">
          <cell r="A335" t="str">
            <v>BSC.550.D</v>
          </cell>
          <cell r="B335" t="str">
            <v>Tandem Free Operation TFO (ANSI)</v>
          </cell>
          <cell r="C335">
            <v>419.77</v>
          </cell>
        </row>
        <row r="336">
          <cell r="A336" t="str">
            <v>BSC.550.E</v>
          </cell>
          <cell r="B336" t="str">
            <v>Tandem Free Operation TFO (ANSI)</v>
          </cell>
          <cell r="C336">
            <v>209.95</v>
          </cell>
        </row>
        <row r="337">
          <cell r="A337" t="str">
            <v>BSC.550.F</v>
          </cell>
          <cell r="B337" t="str">
            <v>Tandem Free Operation TFO (ANSI)</v>
          </cell>
          <cell r="C337">
            <v>0</v>
          </cell>
        </row>
        <row r="338">
          <cell r="A338" t="str">
            <v>BSC.560</v>
          </cell>
          <cell r="B338" t="str">
            <v>GPRS BSC Optio</v>
          </cell>
          <cell r="C338">
            <v>0</v>
          </cell>
        </row>
        <row r="339">
          <cell r="A339" t="str">
            <v>BSC.590</v>
          </cell>
          <cell r="B339" t="str">
            <v>Automatic Picocell Parameterization</v>
          </cell>
          <cell r="C339">
            <v>0</v>
          </cell>
        </row>
        <row r="340">
          <cell r="A340" t="str">
            <v>BSC.610</v>
          </cell>
          <cell r="B340" t="str">
            <v>Channel Finder Measurement</v>
          </cell>
          <cell r="C340">
            <v>0</v>
          </cell>
        </row>
        <row r="341">
          <cell r="A341" t="str">
            <v>BSC.620</v>
          </cell>
          <cell r="B341" t="str">
            <v>Noise supression feature</v>
          </cell>
          <cell r="C341">
            <v>1625</v>
          </cell>
        </row>
        <row r="342">
          <cell r="A342" t="str">
            <v>BSC.620.A</v>
          </cell>
          <cell r="B342" t="str">
            <v>Noise supression feature</v>
          </cell>
          <cell r="C342">
            <v>1625</v>
          </cell>
        </row>
        <row r="343">
          <cell r="A343" t="str">
            <v>BSC.620.B</v>
          </cell>
          <cell r="B343" t="str">
            <v>Noise supression feature</v>
          </cell>
          <cell r="C343">
            <v>1300</v>
          </cell>
        </row>
        <row r="344">
          <cell r="A344" t="str">
            <v>BSC.620.C</v>
          </cell>
          <cell r="B344" t="str">
            <v>Noise supression feature</v>
          </cell>
          <cell r="C344">
            <v>975</v>
          </cell>
        </row>
        <row r="345">
          <cell r="A345" t="str">
            <v>BSC.620.D</v>
          </cell>
          <cell r="B345" t="str">
            <v>Noise supression feature</v>
          </cell>
          <cell r="C345">
            <v>650</v>
          </cell>
        </row>
        <row r="346">
          <cell r="A346" t="str">
            <v>BSC.620.E</v>
          </cell>
          <cell r="B346" t="str">
            <v>Noise supression feature</v>
          </cell>
          <cell r="C346">
            <v>325</v>
          </cell>
        </row>
        <row r="347">
          <cell r="A347" t="str">
            <v>BSC.620.F</v>
          </cell>
          <cell r="B347" t="str">
            <v>Noise supression feature</v>
          </cell>
          <cell r="C347">
            <v>0</v>
          </cell>
        </row>
        <row r="348">
          <cell r="A348" t="str">
            <v>BSC.630</v>
          </cell>
          <cell r="B348" t="str">
            <v>Advance Multirate Coding Feature</v>
          </cell>
          <cell r="C348">
            <v>656</v>
          </cell>
        </row>
        <row r="349">
          <cell r="A349" t="str">
            <v>BSC.630.A</v>
          </cell>
          <cell r="B349" t="str">
            <v>Advance Multirate Coding Feature</v>
          </cell>
          <cell r="C349">
            <v>656</v>
          </cell>
        </row>
        <row r="350">
          <cell r="A350" t="str">
            <v>BSC.630.B</v>
          </cell>
          <cell r="B350" t="str">
            <v>Advance Multirate Coding Feature</v>
          </cell>
          <cell r="C350">
            <v>546.666667104</v>
          </cell>
        </row>
        <row r="351">
          <cell r="A351" t="str">
            <v>BSC.630.C</v>
          </cell>
          <cell r="B351" t="str">
            <v>Advance Multirate Coding Feature</v>
          </cell>
          <cell r="C351">
            <v>437.33333335520001</v>
          </cell>
        </row>
        <row r="352">
          <cell r="A352" t="str">
            <v>BSC.630.D</v>
          </cell>
          <cell r="B352" t="str">
            <v>Advance Multirate Coding Feature</v>
          </cell>
          <cell r="C352">
            <v>328</v>
          </cell>
        </row>
        <row r="353">
          <cell r="A353" t="str">
            <v>BSC.630.E</v>
          </cell>
          <cell r="B353" t="str">
            <v>Advance Multirate Coding Feature</v>
          </cell>
          <cell r="C353">
            <v>0</v>
          </cell>
        </row>
        <row r="354">
          <cell r="A354" t="str">
            <v>BSC.640</v>
          </cell>
          <cell r="B354" t="str">
            <v>Support of Localised Service Area feature</v>
          </cell>
          <cell r="C354">
            <v>16347.5</v>
          </cell>
        </row>
        <row r="355">
          <cell r="A355" t="str">
            <v>BSC.640.A</v>
          </cell>
          <cell r="B355" t="str">
            <v>Support of Localised Service Area feature</v>
          </cell>
          <cell r="C355">
            <v>16347.5</v>
          </cell>
        </row>
        <row r="356">
          <cell r="A356" t="str">
            <v>BSC.640.B</v>
          </cell>
          <cell r="B356" t="str">
            <v>Support of Localised Service Area feature</v>
          </cell>
          <cell r="C356">
            <v>13486.69</v>
          </cell>
        </row>
        <row r="357">
          <cell r="A357" t="str">
            <v>BSC.640.C</v>
          </cell>
          <cell r="B357" t="str">
            <v>Support of Localised Service Area feature</v>
          </cell>
          <cell r="C357">
            <v>11034.57</v>
          </cell>
        </row>
        <row r="358">
          <cell r="A358" t="str">
            <v>BSC.640.D</v>
          </cell>
          <cell r="B358" t="str">
            <v>Support of Localised Service Area feature</v>
          </cell>
          <cell r="C358">
            <v>8173.75</v>
          </cell>
        </row>
        <row r="359">
          <cell r="A359" t="str">
            <v>BSC.640.E</v>
          </cell>
          <cell r="B359" t="str">
            <v>Support of Localised Service Area feature</v>
          </cell>
          <cell r="C359">
            <v>0</v>
          </cell>
        </row>
        <row r="360">
          <cell r="A360" t="str">
            <v>BSC.650</v>
          </cell>
          <cell r="B360" t="str">
            <v>Enhanced Data Rates for Global Evolution</v>
          </cell>
          <cell r="C360">
            <v>1125.8</v>
          </cell>
        </row>
        <row r="361">
          <cell r="A361" t="str">
            <v>BSC.650.A</v>
          </cell>
          <cell r="B361" t="str">
            <v>Enhanced Data Rates for Global Evolution</v>
          </cell>
          <cell r="C361">
            <v>1125.8</v>
          </cell>
        </row>
        <row r="362">
          <cell r="A362" t="str">
            <v>BSC.650.B</v>
          </cell>
          <cell r="B362" t="str">
            <v>Enhanced Data Rates for Global Evolution</v>
          </cell>
          <cell r="C362">
            <v>1013.22</v>
          </cell>
        </row>
        <row r="363">
          <cell r="A363" t="str">
            <v>BSC.650.C</v>
          </cell>
          <cell r="B363" t="str">
            <v>Enhanced Data Rates for Global Evolution</v>
          </cell>
          <cell r="C363">
            <v>956.93</v>
          </cell>
        </row>
        <row r="364">
          <cell r="A364" t="str">
            <v>BSC.650.D</v>
          </cell>
          <cell r="B364" t="str">
            <v>Enhanced Data Rates for Global Evolution</v>
          </cell>
          <cell r="C364">
            <v>900.64</v>
          </cell>
        </row>
        <row r="365">
          <cell r="A365" t="str">
            <v>BSC.650.E</v>
          </cell>
          <cell r="B365" t="str">
            <v>Enhanced Data Rates for Global Evolution</v>
          </cell>
          <cell r="C365">
            <v>788.06</v>
          </cell>
        </row>
        <row r="366">
          <cell r="A366" t="str">
            <v>BSC.650.F</v>
          </cell>
          <cell r="B366" t="str">
            <v>Enhanced Data Rates for Global Evolution</v>
          </cell>
          <cell r="C366">
            <v>675.48</v>
          </cell>
        </row>
        <row r="367">
          <cell r="A367" t="str">
            <v>BSC.650.G</v>
          </cell>
          <cell r="B367" t="str">
            <v>Enhanced Data Rates for Global Evolution</v>
          </cell>
          <cell r="C367">
            <v>562.9</v>
          </cell>
        </row>
        <row r="368">
          <cell r="A368" t="str">
            <v>BSC.660</v>
          </cell>
          <cell r="B368" t="str">
            <v>mCatch 1.0 for legacy phones</v>
          </cell>
          <cell r="C368">
            <v>169</v>
          </cell>
        </row>
        <row r="369">
          <cell r="A369" t="str">
            <v>BSC.680</v>
          </cell>
          <cell r="B369" t="str">
            <v>Automated planning Feature</v>
          </cell>
          <cell r="C369">
            <v>0</v>
          </cell>
        </row>
        <row r="370">
          <cell r="A370" t="str">
            <v>BSC.690</v>
          </cell>
          <cell r="B370" t="str">
            <v>Common BCCH  Feature</v>
          </cell>
          <cell r="C370">
            <v>18307.900000000001</v>
          </cell>
        </row>
        <row r="371">
          <cell r="A371" t="str">
            <v>BSC.690.A</v>
          </cell>
          <cell r="B371" t="str">
            <v>Common BCCH  Feature</v>
          </cell>
          <cell r="C371">
            <v>18307.900000000001</v>
          </cell>
        </row>
        <row r="372">
          <cell r="A372" t="str">
            <v>BSC.690.B</v>
          </cell>
          <cell r="B372" t="str">
            <v>Common BCCH  Feature</v>
          </cell>
          <cell r="C372">
            <v>15104.02</v>
          </cell>
        </row>
        <row r="373">
          <cell r="A373" t="str">
            <v>BSC.690.C</v>
          </cell>
          <cell r="B373" t="str">
            <v>Common BCCH  Feature</v>
          </cell>
          <cell r="C373">
            <v>12357.84</v>
          </cell>
        </row>
        <row r="374">
          <cell r="A374" t="str">
            <v>BSC.690.D</v>
          </cell>
          <cell r="B374" t="str">
            <v>Common BCCH  Feature</v>
          </cell>
          <cell r="C374">
            <v>9153.9500000000007</v>
          </cell>
        </row>
        <row r="375">
          <cell r="A375" t="str">
            <v>BSC.690.E</v>
          </cell>
          <cell r="B375" t="str">
            <v>Common BCCH  Feature</v>
          </cell>
          <cell r="C375">
            <v>0</v>
          </cell>
        </row>
        <row r="376">
          <cell r="A376" t="str">
            <v>BSC.700</v>
          </cell>
          <cell r="B376" t="str">
            <v>BSC S7 Optional Features Package</v>
          </cell>
          <cell r="C376">
            <v>91060.58</v>
          </cell>
        </row>
        <row r="377">
          <cell r="A377" t="str">
            <v>BSC.700.A</v>
          </cell>
          <cell r="B377" t="str">
            <v>BSC S7 Optional Features Package</v>
          </cell>
          <cell r="C377">
            <v>91060.58</v>
          </cell>
        </row>
        <row r="378">
          <cell r="A378" t="str">
            <v>BSC.700.B</v>
          </cell>
          <cell r="B378" t="str">
            <v>BSC S7 Optional Features Package</v>
          </cell>
          <cell r="C378">
            <v>75124.92</v>
          </cell>
        </row>
        <row r="379">
          <cell r="A379" t="str">
            <v>BSC.700.C</v>
          </cell>
          <cell r="B379" t="str">
            <v>BSC S7 Optional Features Package</v>
          </cell>
          <cell r="C379">
            <v>61465.82</v>
          </cell>
        </row>
        <row r="380">
          <cell r="A380" t="str">
            <v>BSC.700.D</v>
          </cell>
          <cell r="B380" t="str">
            <v>BSC S7 Optional Features Package</v>
          </cell>
          <cell r="C380">
            <v>45530.29</v>
          </cell>
        </row>
        <row r="381">
          <cell r="A381" t="str">
            <v>BSC.700.E</v>
          </cell>
          <cell r="B381" t="str">
            <v>BSC S7 Optional Features Package</v>
          </cell>
          <cell r="C381">
            <v>0</v>
          </cell>
        </row>
        <row r="382">
          <cell r="A382" t="str">
            <v>BSC.710</v>
          </cell>
          <cell r="B382" t="str">
            <v>mCatch 2.0 for E-OTD</v>
          </cell>
          <cell r="C382">
            <v>338</v>
          </cell>
        </row>
        <row r="383">
          <cell r="A383" t="str">
            <v>BSC.720</v>
          </cell>
          <cell r="B383" t="str">
            <v>Noice Suppression Ansi</v>
          </cell>
          <cell r="C383">
            <v>1300</v>
          </cell>
        </row>
        <row r="384">
          <cell r="A384" t="str">
            <v>BSC.720.A</v>
          </cell>
          <cell r="B384" t="str">
            <v>Noice Suppression Ansi</v>
          </cell>
          <cell r="C384">
            <v>1040</v>
          </cell>
        </row>
        <row r="385">
          <cell r="A385" t="str">
            <v>BSC.720.B</v>
          </cell>
          <cell r="B385" t="str">
            <v>Noice Suppression Ansi</v>
          </cell>
          <cell r="C385">
            <v>780</v>
          </cell>
        </row>
        <row r="386">
          <cell r="A386" t="str">
            <v>BSC.720.C</v>
          </cell>
          <cell r="B386" t="str">
            <v>Noice Suppression Ansi</v>
          </cell>
          <cell r="C386">
            <v>520</v>
          </cell>
        </row>
        <row r="387">
          <cell r="A387" t="str">
            <v>BSC.720.D</v>
          </cell>
          <cell r="B387" t="str">
            <v>Noice Suppression Ansi</v>
          </cell>
          <cell r="C387">
            <v>260</v>
          </cell>
        </row>
        <row r="388">
          <cell r="A388" t="str">
            <v>BSC.720.F</v>
          </cell>
          <cell r="B388" t="str">
            <v>Noice Suppression Ansi</v>
          </cell>
          <cell r="C388">
            <v>0</v>
          </cell>
        </row>
        <row r="389">
          <cell r="A389" t="str">
            <v>BSC.730</v>
          </cell>
          <cell r="B389" t="str">
            <v>mCatch upgrade to E-OTD</v>
          </cell>
          <cell r="C389">
            <v>126.75</v>
          </cell>
        </row>
        <row r="390">
          <cell r="A390" t="str">
            <v>BSC.740</v>
          </cell>
          <cell r="B390" t="str">
            <v>GSM/EDGE WCDMA Interworking</v>
          </cell>
          <cell r="C390">
            <v>104949</v>
          </cell>
        </row>
        <row r="391">
          <cell r="A391" t="str">
            <v>BSC.750</v>
          </cell>
          <cell r="B391" t="str">
            <v>GSM/EDGE  800/1900 Common BCCH</v>
          </cell>
          <cell r="C391">
            <v>18307.900000000001</v>
          </cell>
        </row>
        <row r="392">
          <cell r="A392" t="str">
            <v>BSC.750.A</v>
          </cell>
          <cell r="B392" t="str">
            <v>GSM/EDGE  800/1900 Common BCCH</v>
          </cell>
          <cell r="C392">
            <v>18307.900000000001</v>
          </cell>
        </row>
        <row r="393">
          <cell r="A393" t="str">
            <v>BSC.750.B</v>
          </cell>
          <cell r="B393" t="str">
            <v>GSM/EDGE  800/1900 Common BCCH</v>
          </cell>
          <cell r="C393">
            <v>15104.02</v>
          </cell>
        </row>
        <row r="394">
          <cell r="A394" t="str">
            <v>BSC.750.C</v>
          </cell>
          <cell r="B394" t="str">
            <v>GSM/EDGE  800/1900 Common BCCH</v>
          </cell>
          <cell r="C394">
            <v>12357.84</v>
          </cell>
        </row>
        <row r="395">
          <cell r="A395" t="str">
            <v>BSC.750.D</v>
          </cell>
          <cell r="B395" t="str">
            <v>GSM/EDGE  800/1900 Common BCCH</v>
          </cell>
          <cell r="C395">
            <v>9153.9500000000007</v>
          </cell>
        </row>
        <row r="396">
          <cell r="A396" t="str">
            <v>BSC.750.F</v>
          </cell>
          <cell r="B396" t="str">
            <v>GSM/EDGE  800/1900 Common BCCH</v>
          </cell>
          <cell r="C396">
            <v>0</v>
          </cell>
        </row>
        <row r="397">
          <cell r="A397" t="str">
            <v>BSC.760</v>
          </cell>
          <cell r="B397" t="str">
            <v>Dual band GSM 800/1900</v>
          </cell>
          <cell r="C397">
            <v>52474.63</v>
          </cell>
        </row>
        <row r="398">
          <cell r="A398" t="str">
            <v>BSC.760.A</v>
          </cell>
          <cell r="B398" t="str">
            <v>Dual band GSM 800/1901</v>
          </cell>
          <cell r="C398">
            <v>52474.63</v>
          </cell>
        </row>
        <row r="399">
          <cell r="A399" t="str">
            <v>BSC.760.B</v>
          </cell>
          <cell r="B399" t="str">
            <v>Dual band GSM 800/1902</v>
          </cell>
          <cell r="C399">
            <v>43291.56</v>
          </cell>
        </row>
        <row r="400">
          <cell r="A400" t="str">
            <v>BSC.760.C</v>
          </cell>
          <cell r="B400" t="str">
            <v>Dual band GSM 800/1903</v>
          </cell>
          <cell r="C400">
            <v>35420.32</v>
          </cell>
        </row>
        <row r="401">
          <cell r="A401" t="str">
            <v>BSC.760.D</v>
          </cell>
          <cell r="B401" t="str">
            <v>Dual band GSM 800/1904</v>
          </cell>
          <cell r="C401">
            <v>26237.38</v>
          </cell>
        </row>
        <row r="402">
          <cell r="A402" t="str">
            <v>BSC.760.F</v>
          </cell>
          <cell r="B402" t="str">
            <v>Dual band GSM 800/1905</v>
          </cell>
          <cell r="C402">
            <v>0</v>
          </cell>
        </row>
        <row r="403">
          <cell r="A403" t="str">
            <v>BSC.770</v>
          </cell>
          <cell r="B403" t="str">
            <v>Network Controlled Cell re-selection</v>
          </cell>
          <cell r="C403">
            <v>7379.19</v>
          </cell>
        </row>
        <row r="404">
          <cell r="A404" t="str">
            <v>BSC.770.A</v>
          </cell>
          <cell r="B404" t="str">
            <v>Network Controlled Cell re-selection</v>
          </cell>
          <cell r="C404">
            <v>7379.19</v>
          </cell>
        </row>
        <row r="405">
          <cell r="A405" t="str">
            <v>BSC.800</v>
          </cell>
          <cell r="B405" t="str">
            <v>S8 OPT. FEAT PACK</v>
          </cell>
          <cell r="C405">
            <v>122707.65</v>
          </cell>
        </row>
        <row r="406">
          <cell r="A406" t="str">
            <v>BSC.800.A</v>
          </cell>
          <cell r="B406" t="str">
            <v>S8 OPT. FEAT PACK</v>
          </cell>
          <cell r="C406">
            <v>122707.65</v>
          </cell>
        </row>
        <row r="407">
          <cell r="A407" t="str">
            <v>BSC.800.B</v>
          </cell>
          <cell r="B407" t="str">
            <v>S8 OPT. FEAT PACK</v>
          </cell>
          <cell r="C407">
            <v>101233.86</v>
          </cell>
        </row>
        <row r="408">
          <cell r="A408" t="str">
            <v>BSC.800.C</v>
          </cell>
          <cell r="B408" t="str">
            <v>S8 OPT. FEAT PACK</v>
          </cell>
          <cell r="C408">
            <v>82827.679999999993</v>
          </cell>
        </row>
        <row r="409">
          <cell r="A409" t="str">
            <v>BSC.800.D</v>
          </cell>
          <cell r="B409" t="str">
            <v>S8 OPT. FEAT PACK</v>
          </cell>
          <cell r="C409">
            <v>61353.89</v>
          </cell>
        </row>
        <row r="410">
          <cell r="A410" t="str">
            <v>BSC.800.E</v>
          </cell>
          <cell r="B410" t="str">
            <v>S8 OPT. FEAT PACK</v>
          </cell>
          <cell r="C410">
            <v>0</v>
          </cell>
        </row>
        <row r="411">
          <cell r="A411" t="str">
            <v>BSC.900</v>
          </cell>
          <cell r="B411" t="str">
            <v>S9 OPT. FEAT PACK</v>
          </cell>
          <cell r="C411">
            <v>126687.08</v>
          </cell>
        </row>
        <row r="412">
          <cell r="A412" t="str">
            <v>BSC.900.A</v>
          </cell>
          <cell r="B412" t="str">
            <v>S9 OPT. FEAT PACK</v>
          </cell>
          <cell r="C412">
            <v>126687.08</v>
          </cell>
        </row>
        <row r="413">
          <cell r="A413" t="str">
            <v>BSC.900.B</v>
          </cell>
          <cell r="B413" t="str">
            <v>S9 OPT. FEAT PACK</v>
          </cell>
          <cell r="C413">
            <v>104516.75</v>
          </cell>
        </row>
        <row r="414">
          <cell r="A414" t="str">
            <v>BSC.900.C</v>
          </cell>
          <cell r="B414" t="str">
            <v>S9 OPT. FEAT PACK</v>
          </cell>
          <cell r="C414">
            <v>85513.74</v>
          </cell>
        </row>
        <row r="415">
          <cell r="A415" t="str">
            <v>BSC.900.D</v>
          </cell>
          <cell r="B415" t="str">
            <v>S9 OPT. FEAT PACK</v>
          </cell>
          <cell r="C415">
            <v>63343.54</v>
          </cell>
        </row>
        <row r="416">
          <cell r="A416" t="str">
            <v>BSC.900.E</v>
          </cell>
          <cell r="B416" t="str">
            <v>S9 OPT. FEAT PACK</v>
          </cell>
          <cell r="C416">
            <v>0</v>
          </cell>
        </row>
        <row r="417">
          <cell r="A417" t="str">
            <v>BSC.PACK1</v>
          </cell>
          <cell r="B417" t="str">
            <v>BSS Subs. Seg. Feat. inc. 134 136 135</v>
          </cell>
          <cell r="C417">
            <v>17935.580000000002</v>
          </cell>
        </row>
        <row r="418">
          <cell r="A418" t="str">
            <v>BSC.PACK1.A</v>
          </cell>
          <cell r="B418" t="str">
            <v>BSS Subs. Seg. Feat. inc. 134 136 135</v>
          </cell>
          <cell r="C418">
            <v>17935.580000000002</v>
          </cell>
        </row>
        <row r="419">
          <cell r="A419" t="str">
            <v>BSC.PACK1.B</v>
          </cell>
          <cell r="B419" t="str">
            <v>BSS Subs. Seg. Feat. inc. 134 136 135</v>
          </cell>
          <cell r="C419">
            <v>14796.99</v>
          </cell>
        </row>
        <row r="420">
          <cell r="A420" t="str">
            <v>BSC.PACK1.C</v>
          </cell>
          <cell r="B420" t="str">
            <v>BSS Subs. Seg. Feat. inc. 134 136 135</v>
          </cell>
          <cell r="C420">
            <v>12106.51</v>
          </cell>
        </row>
        <row r="421">
          <cell r="A421" t="str">
            <v>BSC.PACK1.D</v>
          </cell>
          <cell r="B421" t="str">
            <v>BSS Subs. Seg. Feat. inc. 134 136 135</v>
          </cell>
          <cell r="C421">
            <v>8967.92</v>
          </cell>
        </row>
        <row r="422">
          <cell r="A422" t="str">
            <v>BSC.PACK1.E</v>
          </cell>
          <cell r="B422" t="str">
            <v>BSS Subs. Seg. Feat. inc. 134 136 135</v>
          </cell>
          <cell r="C422">
            <v>0</v>
          </cell>
        </row>
        <row r="423">
          <cell r="A423" t="str">
            <v>BSC.PACK2</v>
          </cell>
          <cell r="B423" t="str">
            <v>FEATURE PACK 2 incl. 221 140  270  278</v>
          </cell>
          <cell r="C423">
            <v>8055.73</v>
          </cell>
        </row>
        <row r="424">
          <cell r="A424" t="str">
            <v>BSC.PACK2.A</v>
          </cell>
          <cell r="B424" t="str">
            <v>FEATURE PACK 2 incl. 221 140  270  278</v>
          </cell>
          <cell r="C424">
            <v>8055.73</v>
          </cell>
        </row>
        <row r="425">
          <cell r="A425" t="str">
            <v>BSC.PACK2.B</v>
          </cell>
          <cell r="B425" t="str">
            <v>FEATURE PACK 2 incl. 221 140  270  278</v>
          </cell>
          <cell r="C425">
            <v>3940.17</v>
          </cell>
        </row>
        <row r="426">
          <cell r="A426" t="str">
            <v>BSC.PACK2.C</v>
          </cell>
          <cell r="B426" t="str">
            <v>FEATURE PACK 2 incl. 221 140  270  278</v>
          </cell>
          <cell r="C426">
            <v>3223.87</v>
          </cell>
        </row>
        <row r="427">
          <cell r="A427" t="str">
            <v>BSC.PACK2.D</v>
          </cell>
          <cell r="B427" t="str">
            <v>FEATURE PACK 2 incl. 221 140  270  278</v>
          </cell>
          <cell r="C427">
            <v>2387.9699999999998</v>
          </cell>
        </row>
        <row r="428">
          <cell r="A428" t="str">
            <v>BSC.PACK2.E</v>
          </cell>
          <cell r="B428" t="str">
            <v>FEATURE PACK 2  incl. 221 140 270  278</v>
          </cell>
          <cell r="C428">
            <v>0</v>
          </cell>
        </row>
        <row r="429">
          <cell r="A429" t="str">
            <v>BSC.PACK3</v>
          </cell>
          <cell r="B429" t="str">
            <v>FEATURE PACK 3  inc.  132  159</v>
          </cell>
          <cell r="C429">
            <v>4304.6899999999996</v>
          </cell>
        </row>
        <row r="430">
          <cell r="A430" t="str">
            <v>BSC.PACK3.A</v>
          </cell>
          <cell r="B430" t="str">
            <v>FEATURE PACK 3  inc.  132  159</v>
          </cell>
          <cell r="C430">
            <v>4304.6899999999996</v>
          </cell>
        </row>
        <row r="431">
          <cell r="A431" t="str">
            <v>BSC.PACK3.B</v>
          </cell>
          <cell r="B431" t="str">
            <v>FEATURE PACK 3  inc.  132  159</v>
          </cell>
          <cell r="C431">
            <v>3551.21</v>
          </cell>
        </row>
        <row r="432">
          <cell r="A432" t="str">
            <v>BSC.PACK3.C</v>
          </cell>
          <cell r="B432" t="str">
            <v>FEATURE PACK 3  inc.  132  159</v>
          </cell>
          <cell r="C432">
            <v>2905.5</v>
          </cell>
        </row>
        <row r="433">
          <cell r="A433" t="str">
            <v>BSC.PACK3.D</v>
          </cell>
          <cell r="B433" t="str">
            <v>FEATURE PACK 3  inc.  132  159</v>
          </cell>
          <cell r="C433">
            <v>2152.2800000000002</v>
          </cell>
        </row>
        <row r="434">
          <cell r="A434" t="str">
            <v>BSC.PACK3.E</v>
          </cell>
          <cell r="B434" t="str">
            <v>FEATURE PACK 3  inc.  132  159</v>
          </cell>
          <cell r="C434">
            <v>0</v>
          </cell>
        </row>
        <row r="435">
          <cell r="A435" t="str">
            <v>BSC.PACK4</v>
          </cell>
          <cell r="B435" t="str">
            <v>FEATURE PACK 4 inc.  160  161</v>
          </cell>
          <cell r="C435">
            <v>3587.09</v>
          </cell>
        </row>
        <row r="436">
          <cell r="A436" t="str">
            <v>BSC.PACK4.A</v>
          </cell>
          <cell r="B436" t="str">
            <v>FEATURE PACK 4 inc.  160  161</v>
          </cell>
          <cell r="C436">
            <v>3587.09</v>
          </cell>
        </row>
        <row r="437">
          <cell r="A437" t="str">
            <v>BSC.PACK4.B</v>
          </cell>
          <cell r="B437" t="str">
            <v>FEATURE PACK 4 inc.  160  161</v>
          </cell>
          <cell r="C437">
            <v>2959.32</v>
          </cell>
        </row>
        <row r="438">
          <cell r="A438" t="str">
            <v>BSC.PACK4.C</v>
          </cell>
          <cell r="B438" t="str">
            <v>FEATURE PACK 4 inc.  160  161</v>
          </cell>
          <cell r="C438">
            <v>2421.25</v>
          </cell>
        </row>
        <row r="439">
          <cell r="A439" t="str">
            <v>BSC.PACK4.D</v>
          </cell>
          <cell r="B439" t="str">
            <v>FEATURE PACK 4 inc.  160  161</v>
          </cell>
          <cell r="C439">
            <v>1793.48</v>
          </cell>
        </row>
        <row r="440">
          <cell r="A440" t="str">
            <v>BSC.PACK4.E</v>
          </cell>
          <cell r="B440" t="str">
            <v>FEATURE PACK 4  inc.  160  161</v>
          </cell>
          <cell r="C440">
            <v>0</v>
          </cell>
        </row>
        <row r="441">
          <cell r="A441" t="str">
            <v>BSC.PACK5</v>
          </cell>
          <cell r="B441" t="str">
            <v>BSC QUALITY FEATURE PACKAGE ETSI</v>
          </cell>
          <cell r="C441">
            <v>3420.3</v>
          </cell>
        </row>
        <row r="442">
          <cell r="A442" t="str">
            <v>BSC.PACK5.A</v>
          </cell>
          <cell r="B442" t="str">
            <v>BSC QUALITY FEATURE PACKAGE ETSI</v>
          </cell>
          <cell r="C442">
            <v>3420.3</v>
          </cell>
        </row>
        <row r="443">
          <cell r="A443" t="str">
            <v>BSC.PACK5.B</v>
          </cell>
          <cell r="B443" t="str">
            <v>BSC QUALITY FEATURE PACKAGE ETSI</v>
          </cell>
          <cell r="C443">
            <v>2736.24</v>
          </cell>
        </row>
        <row r="444">
          <cell r="A444" t="str">
            <v>BSC.PACK5.C</v>
          </cell>
          <cell r="B444" t="str">
            <v>BSC QUALITY FEATURE PACKAGE ETSI</v>
          </cell>
          <cell r="C444">
            <v>2052.1799999999998</v>
          </cell>
        </row>
        <row r="445">
          <cell r="A445" t="str">
            <v>BSC.PACK5.D</v>
          </cell>
          <cell r="B445" t="str">
            <v>BSC QUALITY FEATURE PACKAGE ETSI</v>
          </cell>
          <cell r="C445">
            <v>1368.12</v>
          </cell>
        </row>
        <row r="446">
          <cell r="A446" t="str">
            <v>BSC.PACK5.E</v>
          </cell>
          <cell r="B446" t="str">
            <v>BSC QUALITY FEATURE PACKAGE ETSI</v>
          </cell>
          <cell r="C446">
            <v>684.06</v>
          </cell>
        </row>
        <row r="447">
          <cell r="A447" t="str">
            <v>BSC.PACK5.F</v>
          </cell>
          <cell r="B447" t="str">
            <v>BSC QUALITY FEATURE PACKAGE ETSI</v>
          </cell>
          <cell r="C447">
            <v>0</v>
          </cell>
        </row>
        <row r="448">
          <cell r="A448" t="str">
            <v>BSC.PACK6</v>
          </cell>
          <cell r="B448" t="str">
            <v>BSC QUALITY FEATURE PACKAGE ANSI</v>
          </cell>
          <cell r="C448">
            <v>2736.24</v>
          </cell>
        </row>
        <row r="449">
          <cell r="A449" t="str">
            <v>BSC.PACK6.A</v>
          </cell>
          <cell r="B449" t="str">
            <v>BSC QUALITY FEATURE PACKAGE ANSI</v>
          </cell>
          <cell r="C449">
            <v>2736.24</v>
          </cell>
        </row>
        <row r="450">
          <cell r="A450" t="str">
            <v>BSC.PACK6.B</v>
          </cell>
          <cell r="B450" t="str">
            <v>BSC QUALITY FEATURE PACKAGE ANSI</v>
          </cell>
          <cell r="C450">
            <v>2188.94</v>
          </cell>
        </row>
        <row r="451">
          <cell r="A451" t="str">
            <v>BSC.PACK6.C</v>
          </cell>
          <cell r="B451" t="str">
            <v>BSC QUALITY FEATURE PACKAGE ANSI</v>
          </cell>
          <cell r="C451">
            <v>1641.77</v>
          </cell>
        </row>
        <row r="452">
          <cell r="A452" t="str">
            <v>BSC.PACK6.D</v>
          </cell>
          <cell r="B452" t="str">
            <v>BSC QUALITY FEATURE PACKAGE ANSI</v>
          </cell>
          <cell r="C452">
            <v>1094.47</v>
          </cell>
        </row>
        <row r="453">
          <cell r="A453" t="str">
            <v>BSC.PACK6.E</v>
          </cell>
          <cell r="B453" t="str">
            <v>BSC QUALITY FEATURE PACKAGE ANSI</v>
          </cell>
          <cell r="C453">
            <v>547.29999999999995</v>
          </cell>
        </row>
        <row r="454">
          <cell r="A454" t="str">
            <v>BSC.PACK6.F</v>
          </cell>
          <cell r="B454" t="str">
            <v>BSC QUALITY FEATURE PACKAGE ANSI</v>
          </cell>
          <cell r="C454">
            <v>0</v>
          </cell>
        </row>
        <row r="455">
          <cell r="A455" t="str">
            <v>BSC8000002</v>
          </cell>
          <cell r="B455" t="str">
            <v>BSC S8 NED CD ETSI  10 CD inc. Licence</v>
          </cell>
          <cell r="C455">
            <v>3279.64</v>
          </cell>
        </row>
        <row r="456">
          <cell r="A456" t="str">
            <v>BSC8000022</v>
          </cell>
          <cell r="B456" t="str">
            <v>BSC S8 NED CD ETSI  1 CD Media Only</v>
          </cell>
          <cell r="C456">
            <v>819.91</v>
          </cell>
        </row>
        <row r="457">
          <cell r="A457" t="str">
            <v>BSC8000030</v>
          </cell>
          <cell r="B457" t="str">
            <v>TCSM2 S8 NED CD ETSI  10 CD inc. Licence</v>
          </cell>
          <cell r="C457">
            <v>1093.17</v>
          </cell>
        </row>
        <row r="458">
          <cell r="A458" t="str">
            <v>BSC8000040</v>
          </cell>
          <cell r="B458" t="str">
            <v>TCSM2 S8 NED CD ETSI  1 CD Media Only</v>
          </cell>
          <cell r="C458">
            <v>273.26</v>
          </cell>
        </row>
        <row r="459">
          <cell r="A459" t="str">
            <v>BSC8000051</v>
          </cell>
          <cell r="B459" t="str">
            <v>BSC S8 NED CD ANSI  10 CD inc. Licence</v>
          </cell>
          <cell r="C459">
            <v>3279.64</v>
          </cell>
        </row>
        <row r="460">
          <cell r="A460" t="str">
            <v>BSC8000072</v>
          </cell>
          <cell r="B460" t="str">
            <v>BSC S8 NED CD ANSI  1 CD Media Only</v>
          </cell>
          <cell r="C460">
            <v>819.91</v>
          </cell>
        </row>
        <row r="461">
          <cell r="A461" t="str">
            <v>BSC8000080</v>
          </cell>
          <cell r="B461" t="str">
            <v>TCSM2 S8 NED CD ANSI  10 CD inc. Licence</v>
          </cell>
          <cell r="C461">
            <v>1093.17</v>
          </cell>
        </row>
        <row r="462">
          <cell r="A462" t="str">
            <v>BSC8000090</v>
          </cell>
          <cell r="B462" t="str">
            <v>TCSM2 S8 NED CD ANSI  1 CD Media Only</v>
          </cell>
          <cell r="C462">
            <v>273.26</v>
          </cell>
        </row>
        <row r="463">
          <cell r="A463" t="str">
            <v>BSC9000600</v>
          </cell>
          <cell r="B463" t="str">
            <v>BSC S9 ETSI Nokia On Line Services</v>
          </cell>
          <cell r="C463">
            <v>3279.64</v>
          </cell>
        </row>
        <row r="464">
          <cell r="A464" t="str">
            <v>BSC9000610</v>
          </cell>
          <cell r="B464" t="str">
            <v>TCSM2 S9 ETSI Nokia On Line Services</v>
          </cell>
          <cell r="C464">
            <v>1093.17</v>
          </cell>
        </row>
        <row r="465">
          <cell r="A465" t="str">
            <v>BSC9000700</v>
          </cell>
          <cell r="B465" t="str">
            <v>BSC S9 ANSI Nokia On Line Services</v>
          </cell>
          <cell r="C465">
            <v>3279.64</v>
          </cell>
        </row>
        <row r="466">
          <cell r="A466" t="str">
            <v>BSC9000710</v>
          </cell>
          <cell r="B466" t="str">
            <v>TCSM2 S9 ANSI Nokia On Line Services</v>
          </cell>
          <cell r="C466">
            <v>1093.17</v>
          </cell>
        </row>
        <row r="467">
          <cell r="A467" t="str">
            <v>C08512</v>
          </cell>
          <cell r="B467" t="str">
            <v>Message Bus Interface</v>
          </cell>
          <cell r="C467">
            <v>885.69</v>
          </cell>
        </row>
        <row r="468">
          <cell r="A468" t="str">
            <v>C08530</v>
          </cell>
          <cell r="B468" t="str">
            <v>Adapter for CCITT no 7</v>
          </cell>
          <cell r="C468">
            <v>2046.98</v>
          </cell>
        </row>
        <row r="469">
          <cell r="A469" t="str">
            <v>C08544</v>
          </cell>
          <cell r="B469" t="str">
            <v>Power Supply for Cartridge</v>
          </cell>
          <cell r="C469">
            <v>2196.09</v>
          </cell>
        </row>
        <row r="470">
          <cell r="A470" t="str">
            <v>C08596</v>
          </cell>
          <cell r="B470" t="str">
            <v>Adapter for Communications X.25</v>
          </cell>
          <cell r="C470">
            <v>1487.72</v>
          </cell>
        </row>
        <row r="471">
          <cell r="A471" t="str">
            <v>C08614</v>
          </cell>
          <cell r="B471" t="str">
            <v>Clock and Tone Generator 1</v>
          </cell>
          <cell r="C471">
            <v>2159.9499999999998</v>
          </cell>
        </row>
        <row r="472">
          <cell r="A472" t="str">
            <v>C08641</v>
          </cell>
          <cell r="B472" t="str">
            <v>Hardware Alarm Terminal</v>
          </cell>
          <cell r="C472">
            <v>1517.36</v>
          </cell>
        </row>
        <row r="473">
          <cell r="A473" t="str">
            <v>C08646</v>
          </cell>
          <cell r="B473" t="str">
            <v>Plug-in unit PSC3</v>
          </cell>
          <cell r="C473">
            <v>854.23</v>
          </cell>
        </row>
        <row r="474">
          <cell r="A474" t="str">
            <v>C08647</v>
          </cell>
          <cell r="B474" t="str">
            <v>Power Supply for Cartridge</v>
          </cell>
          <cell r="C474">
            <v>930.8</v>
          </cell>
        </row>
        <row r="475">
          <cell r="A475" t="str">
            <v>C08652</v>
          </cell>
          <cell r="B475" t="str">
            <v>Serial Output Buffered Interface</v>
          </cell>
          <cell r="C475">
            <v>1451.97</v>
          </cell>
        </row>
        <row r="476">
          <cell r="A476" t="str">
            <v>C08653</v>
          </cell>
          <cell r="B476" t="str">
            <v>SCSI Bus Interface</v>
          </cell>
          <cell r="C476">
            <v>1257.23</v>
          </cell>
        </row>
        <row r="477">
          <cell r="A477" t="str">
            <v>C08655</v>
          </cell>
          <cell r="B477" t="str">
            <v>Switch Control Processor</v>
          </cell>
          <cell r="C477">
            <v>1275.17</v>
          </cell>
        </row>
        <row r="478">
          <cell r="A478" t="str">
            <v>C08656</v>
          </cell>
          <cell r="B478" t="str">
            <v>Adapter for Frame Aligner</v>
          </cell>
          <cell r="C478">
            <v>949.39</v>
          </cell>
        </row>
        <row r="479">
          <cell r="A479" t="str">
            <v>C08661</v>
          </cell>
          <cell r="B479" t="str">
            <v>Clock and Alarm Buffer</v>
          </cell>
          <cell r="C479">
            <v>950.04</v>
          </cell>
        </row>
        <row r="480">
          <cell r="A480" t="str">
            <v>C08690</v>
          </cell>
          <cell r="B480" t="str">
            <v>Tone Product FIA</v>
          </cell>
          <cell r="C480">
            <v>47.84</v>
          </cell>
        </row>
        <row r="481">
          <cell r="A481" t="str">
            <v>C08773</v>
          </cell>
          <cell r="B481" t="str">
            <v>Transcoder Controller</v>
          </cell>
          <cell r="C481">
            <v>2709.72</v>
          </cell>
        </row>
        <row r="482">
          <cell r="A482" t="str">
            <v>C08781</v>
          </cell>
          <cell r="B482" t="str">
            <v>Exchange Terminal</v>
          </cell>
          <cell r="C482">
            <v>1615.12</v>
          </cell>
        </row>
        <row r="483">
          <cell r="A483" t="str">
            <v>C08790</v>
          </cell>
          <cell r="B483" t="str">
            <v>Switching Network (8 kbits/s channels)</v>
          </cell>
          <cell r="C483">
            <v>5253.82</v>
          </cell>
        </row>
        <row r="484">
          <cell r="A484" t="str">
            <v>C08821</v>
          </cell>
          <cell r="B484" t="str">
            <v>Floppy Drive Adapter</v>
          </cell>
          <cell r="C484">
            <v>212.55</v>
          </cell>
        </row>
        <row r="485">
          <cell r="A485" t="str">
            <v>C08822</v>
          </cell>
          <cell r="B485" t="str">
            <v>DAT Casette Tape Adapter</v>
          </cell>
          <cell r="C485">
            <v>212.55</v>
          </cell>
        </row>
        <row r="486">
          <cell r="A486" t="str">
            <v>C08823</v>
          </cell>
          <cell r="B486" t="str">
            <v>Winchester Disk Adapter</v>
          </cell>
          <cell r="C486">
            <v>212.55</v>
          </cell>
        </row>
        <row r="487">
          <cell r="A487" t="str">
            <v>C08825</v>
          </cell>
          <cell r="B487" t="str">
            <v>Clock and Tone Generator</v>
          </cell>
          <cell r="C487">
            <v>11281.4</v>
          </cell>
        </row>
        <row r="488">
          <cell r="A488" t="str">
            <v>C08826</v>
          </cell>
          <cell r="B488" t="str">
            <v>Clock and Tone Generator</v>
          </cell>
          <cell r="C488">
            <v>3524.82</v>
          </cell>
        </row>
        <row r="489">
          <cell r="A489" t="str">
            <v>C08828</v>
          </cell>
          <cell r="B489" t="str">
            <v>Adapter for CCITT no 7</v>
          </cell>
          <cell r="C489">
            <v>8107.63</v>
          </cell>
        </row>
        <row r="490">
          <cell r="A490" t="str">
            <v>C08839</v>
          </cell>
          <cell r="B490" t="str">
            <v>Clock and Alarm Buffer CLAB-S</v>
          </cell>
          <cell r="C490">
            <v>2561.39</v>
          </cell>
        </row>
        <row r="491">
          <cell r="A491" t="str">
            <v>C08840</v>
          </cell>
          <cell r="B491" t="str">
            <v>Transcoder PIU (12Channels)</v>
          </cell>
          <cell r="C491">
            <v>4739.55</v>
          </cell>
        </row>
        <row r="492">
          <cell r="A492" t="str">
            <v>C08841</v>
          </cell>
          <cell r="B492" t="str">
            <v>Transcoder PIU (16 Channels)</v>
          </cell>
          <cell r="C492">
            <v>4739.55</v>
          </cell>
        </row>
        <row r="493">
          <cell r="A493" t="str">
            <v>C08860</v>
          </cell>
          <cell r="B493" t="str">
            <v>Power Supply for Cartridge</v>
          </cell>
          <cell r="C493">
            <v>2196.09</v>
          </cell>
        </row>
        <row r="494">
          <cell r="A494" t="str">
            <v>C08887</v>
          </cell>
          <cell r="B494" t="str">
            <v>Message Bus Interface</v>
          </cell>
          <cell r="C494">
            <v>945.01</v>
          </cell>
        </row>
        <row r="495">
          <cell r="A495" t="str">
            <v>C08900</v>
          </cell>
          <cell r="B495" t="str">
            <v>Power Supply for Cartridge</v>
          </cell>
          <cell r="C495">
            <v>2780.51</v>
          </cell>
        </row>
        <row r="496">
          <cell r="A496" t="str">
            <v>C08901</v>
          </cell>
          <cell r="B496" t="str">
            <v>Sym.Exchange Terminal</v>
          </cell>
          <cell r="C496">
            <v>1615.12</v>
          </cell>
        </row>
        <row r="497">
          <cell r="A497" t="str">
            <v>C08902</v>
          </cell>
          <cell r="B497" t="str">
            <v>Coax.Exchange Terminal</v>
          </cell>
          <cell r="C497">
            <v>1615.12</v>
          </cell>
        </row>
        <row r="498">
          <cell r="A498" t="str">
            <v>C08905</v>
          </cell>
          <cell r="B498" t="str">
            <v>Adapter for CCITT no 7</v>
          </cell>
          <cell r="C498">
            <v>2046.98</v>
          </cell>
        </row>
        <row r="499">
          <cell r="A499" t="str">
            <v>C08932</v>
          </cell>
          <cell r="B499" t="str">
            <v>Central Processing Unit (486)</v>
          </cell>
          <cell r="C499">
            <v>9445.41</v>
          </cell>
        </row>
        <row r="500">
          <cell r="A500" t="str">
            <v>C08937</v>
          </cell>
          <cell r="B500" t="str">
            <v>Memory module</v>
          </cell>
          <cell r="C500">
            <v>463.32</v>
          </cell>
        </row>
        <row r="501">
          <cell r="A501" t="str">
            <v>C29336</v>
          </cell>
          <cell r="B501" t="str">
            <v>Power Supply Adapter 20</v>
          </cell>
          <cell r="C501">
            <v>898.82</v>
          </cell>
        </row>
        <row r="502">
          <cell r="A502" t="str">
            <v>C29337</v>
          </cell>
          <cell r="B502" t="str">
            <v>Power Supply Fuse Panel</v>
          </cell>
          <cell r="C502">
            <v>893.36</v>
          </cell>
        </row>
        <row r="503">
          <cell r="A503" t="str">
            <v>C71650</v>
          </cell>
          <cell r="B503" t="str">
            <v>PLUG-IN UNIT MS128M</v>
          </cell>
          <cell r="C503">
            <v>944.19</v>
          </cell>
        </row>
        <row r="504">
          <cell r="A504" t="str">
            <v>C71680</v>
          </cell>
          <cell r="B504" t="str">
            <v>Pentium II Central Processing Unit</v>
          </cell>
          <cell r="C504">
            <v>11716.26</v>
          </cell>
        </row>
        <row r="505">
          <cell r="A505" t="str">
            <v>C72070</v>
          </cell>
          <cell r="B505" t="str">
            <v>Packet Control Unit</v>
          </cell>
          <cell r="C505">
            <v>10200.65</v>
          </cell>
        </row>
        <row r="506">
          <cell r="A506" t="str">
            <v>C72382</v>
          </cell>
          <cell r="B506" t="str">
            <v>Memory module</v>
          </cell>
          <cell r="C506">
            <v>1013.87</v>
          </cell>
        </row>
        <row r="507">
          <cell r="A507" t="str">
            <v>C72589</v>
          </cell>
          <cell r="B507" t="str">
            <v>Winchester Disk Adapter</v>
          </cell>
          <cell r="C507">
            <v>1201.72</v>
          </cell>
        </row>
        <row r="508">
          <cell r="A508" t="str">
            <v>C83368</v>
          </cell>
          <cell r="B508" t="str">
            <v>Adapter for CCITT no 7</v>
          </cell>
          <cell r="C508">
            <v>8107.63</v>
          </cell>
        </row>
        <row r="509">
          <cell r="A509" t="str">
            <v>D1390</v>
          </cell>
          <cell r="B509" t="str">
            <v xml:space="preserve">BSC NED CD-ROM  ETSI </v>
          </cell>
          <cell r="C509">
            <v>1093.17</v>
          </cell>
        </row>
        <row r="510">
          <cell r="A510" t="str">
            <v>D1391</v>
          </cell>
          <cell r="B510" t="str">
            <v>BSC NED CD-ROM ETSI Update</v>
          </cell>
          <cell r="C510">
            <v>655.98</v>
          </cell>
        </row>
        <row r="511">
          <cell r="A511" t="str">
            <v>D1392</v>
          </cell>
          <cell r="B511" t="str">
            <v>BSC NED CD-ROM  ANSI</v>
          </cell>
          <cell r="C511">
            <v>1093.17</v>
          </cell>
        </row>
        <row r="512">
          <cell r="A512" t="str">
            <v>D1393</v>
          </cell>
          <cell r="B512" t="str">
            <v>BSC NED CD-ROM ANSI  Update</v>
          </cell>
          <cell r="C512">
            <v>655.98</v>
          </cell>
        </row>
        <row r="513">
          <cell r="A513" t="str">
            <v>D1773</v>
          </cell>
          <cell r="B513" t="str">
            <v>BSC S8 ETSI Documentation Paper</v>
          </cell>
          <cell r="C513">
            <v>6559.28</v>
          </cell>
        </row>
        <row r="514">
          <cell r="A514" t="str">
            <v>D1774</v>
          </cell>
          <cell r="B514" t="str">
            <v>BSC S8 ETSI Documentation Paper Update</v>
          </cell>
          <cell r="C514">
            <v>874.64</v>
          </cell>
        </row>
        <row r="515">
          <cell r="A515" t="str">
            <v>D1776</v>
          </cell>
          <cell r="B515" t="str">
            <v>BSC S8 ETSI User Manuals Paper Update</v>
          </cell>
          <cell r="C515">
            <v>765.31</v>
          </cell>
        </row>
        <row r="516">
          <cell r="A516" t="str">
            <v>D1778</v>
          </cell>
          <cell r="B516" t="str">
            <v>TCSM2 S8 ETSI Documentation Paper Update</v>
          </cell>
          <cell r="C516">
            <v>218.66</v>
          </cell>
        </row>
        <row r="517">
          <cell r="A517" t="str">
            <v>D1783</v>
          </cell>
          <cell r="B517" t="str">
            <v>BSC S8 ANSI Documentation Paper Update</v>
          </cell>
          <cell r="C517">
            <v>874.64</v>
          </cell>
        </row>
        <row r="518">
          <cell r="A518" t="str">
            <v>D1785</v>
          </cell>
          <cell r="B518" t="str">
            <v>BSC S8 ANSI User Manuals Paper Update</v>
          </cell>
          <cell r="C518">
            <v>765.31</v>
          </cell>
        </row>
        <row r="519">
          <cell r="A519" t="str">
            <v>D1787</v>
          </cell>
          <cell r="B519" t="str">
            <v>TCSM2 S8 ANSI Documentation Paper Update</v>
          </cell>
          <cell r="C519">
            <v>218.66</v>
          </cell>
        </row>
        <row r="520">
          <cell r="A520" t="str">
            <v>P01043</v>
          </cell>
          <cell r="B520" t="str">
            <v>Floppy Disk Drive (SCSI interface)</v>
          </cell>
          <cell r="C520">
            <v>675.35</v>
          </cell>
        </row>
        <row r="521">
          <cell r="A521" t="str">
            <v>P01074</v>
          </cell>
          <cell r="B521" t="str">
            <v>DAT Tape Unit DC  SCSI</v>
          </cell>
          <cell r="C521">
            <v>2761.46</v>
          </cell>
        </row>
        <row r="522">
          <cell r="A522" t="str">
            <v>P01087</v>
          </cell>
          <cell r="B522" t="str">
            <v>Winchester Disk Drive Unit 18G wide</v>
          </cell>
          <cell r="C522">
            <v>1201.2</v>
          </cell>
        </row>
      </sheetData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namica"/>
      <sheetName val="DESACOPIOS ANALITICO"/>
      <sheetName val="Base"/>
      <sheetName val="ANTICIPOS PARA GRAFOS"/>
      <sheetName val="Hoja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niestro"/>
      <sheetName val="Información Sox"/>
      <sheetName val="Seguimiento de Cambios SOX"/>
      <sheetName val="E.O.A.F."/>
      <sheetName val="Evol inversiones"/>
      <sheetName val="ArmadoVariaciones"/>
      <sheetName val="AnálisisVariaciones"/>
      <sheetName val="diferencia cbio prest"/>
      <sheetName val="Evolución ON"/>
      <sheetName val="Balances Empalme"/>
      <sheetName val="Balances Pamsa"/>
      <sheetName val="Otras inversiones"/>
      <sheetName val="Mutuos Tarshop-AC"/>
      <sheetName val="Prestamos Interco"/>
      <sheetName val="Fusion Alto Invest"/>
      <sheetName val="2133-1 sapsa"/>
      <sheetName val="2233-1 ersa"/>
      <sheetName val="Imp Gcias"/>
      <sheetName val="amort mejora inm"/>
      <sheetName val="amort sc"/>
      <sheetName val="Conversiones "/>
      <sheetName val="Prev x Desv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RSA HIST"/>
      <sheetName val="IRSA AXI"/>
    </sheetNames>
    <sheetDataSet>
      <sheetData sheetId="0"/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1"/>
      <sheetName val="Targeted Testing-2"/>
      <sheetName val="Non-Statistical Sampling-1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 t="str">
            <v>AUS$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 asto"/>
      <sheetName val="Sin asto"/>
      <sheetName val="abm productos"/>
      <sheetName val="Ajustes"/>
      <sheetName val="Print"/>
      <sheetName val="Mov no stan"/>
      <sheetName val="Base_depositos"/>
    </sheetNames>
    <sheetDataSet>
      <sheetData sheetId="0" refreshError="1">
        <row r="1">
          <cell r="A1" t="str">
            <v>DEPOSI</v>
          </cell>
          <cell r="B1" t="str">
            <v>ARTCOD</v>
          </cell>
          <cell r="C1" t="str">
            <v>Descripción</v>
          </cell>
          <cell r="D1" t="str">
            <v>CODORI</v>
          </cell>
          <cell r="E1" t="str">
            <v>NROMOV</v>
          </cell>
          <cell r="F1" t="str">
            <v>NRITEM</v>
          </cell>
          <cell r="G1" t="str">
            <v>PRECIO</v>
          </cell>
          <cell r="H1" t="str">
            <v>CANTID</v>
          </cell>
          <cell r="I1" t="str">
            <v>CANTOT</v>
          </cell>
          <cell r="J1" t="str">
            <v>FCHMOV</v>
          </cell>
          <cell r="K1" t="str">
            <v>CTADEB</v>
          </cell>
          <cell r="L1" t="str">
            <v>CTAHAB</v>
          </cell>
          <cell r="M1" t="str">
            <v>CULTIV</v>
          </cell>
        </row>
        <row r="2">
          <cell r="A2" t="str">
            <v>T003</v>
          </cell>
          <cell r="B2">
            <v>1301000003</v>
          </cell>
          <cell r="C2" t="str">
            <v>BORREGO</v>
          </cell>
          <cell r="D2" t="str">
            <v>57</v>
          </cell>
          <cell r="E2">
            <v>529</v>
          </cell>
          <cell r="F2">
            <v>2</v>
          </cell>
          <cell r="G2">
            <v>20</v>
          </cell>
          <cell r="H2">
            <v>-2</v>
          </cell>
          <cell r="I2">
            <v>-40</v>
          </cell>
          <cell r="J2">
            <v>19991031</v>
          </cell>
          <cell r="K2" t="str">
            <v>5120802010</v>
          </cell>
          <cell r="L2" t="str">
            <v>6220301000</v>
          </cell>
        </row>
        <row r="3">
          <cell r="A3" t="str">
            <v>T013</v>
          </cell>
          <cell r="B3">
            <v>1301000003</v>
          </cell>
          <cell r="C3" t="str">
            <v>BORREGO</v>
          </cell>
          <cell r="D3" t="str">
            <v>57</v>
          </cell>
          <cell r="E3">
            <v>530</v>
          </cell>
          <cell r="F3">
            <v>1</v>
          </cell>
          <cell r="G3">
            <v>20</v>
          </cell>
          <cell r="H3">
            <v>-6</v>
          </cell>
          <cell r="I3">
            <v>-120</v>
          </cell>
          <cell r="J3">
            <v>19991031</v>
          </cell>
          <cell r="K3" t="str">
            <v>5120802010</v>
          </cell>
          <cell r="L3" t="str">
            <v>6220301000</v>
          </cell>
        </row>
        <row r="4">
          <cell r="A4" t="str">
            <v>T003</v>
          </cell>
          <cell r="B4">
            <v>1301000004</v>
          </cell>
          <cell r="C4" t="str">
            <v>CAPON</v>
          </cell>
          <cell r="D4" t="str">
            <v>57</v>
          </cell>
          <cell r="E4">
            <v>529</v>
          </cell>
          <cell r="F4">
            <v>3</v>
          </cell>
          <cell r="G4">
            <v>15</v>
          </cell>
          <cell r="H4">
            <v>-2</v>
          </cell>
          <cell r="I4">
            <v>-30</v>
          </cell>
          <cell r="J4">
            <v>19991031</v>
          </cell>
          <cell r="K4" t="str">
            <v>5120802010</v>
          </cell>
          <cell r="L4" t="str">
            <v>6220301000</v>
          </cell>
        </row>
        <row r="5">
          <cell r="A5" t="str">
            <v>T003</v>
          </cell>
          <cell r="B5">
            <v>1301000006</v>
          </cell>
          <cell r="C5" t="str">
            <v>OVEJA RECHAZO</v>
          </cell>
          <cell r="D5" t="str">
            <v>57</v>
          </cell>
          <cell r="E5">
            <v>529</v>
          </cell>
          <cell r="F5">
            <v>1</v>
          </cell>
          <cell r="G5">
            <v>14</v>
          </cell>
          <cell r="H5">
            <v>-3</v>
          </cell>
          <cell r="I5">
            <v>-42</v>
          </cell>
          <cell r="J5">
            <v>19991031</v>
          </cell>
          <cell r="K5" t="str">
            <v>5120802010</v>
          </cell>
          <cell r="L5" t="str">
            <v>6220301000</v>
          </cell>
        </row>
        <row r="6">
          <cell r="A6" t="str">
            <v>P005</v>
          </cell>
          <cell r="B6">
            <v>2101000002</v>
          </cell>
          <cell r="C6" t="str">
            <v>TRIGO PAN INFERIOR CALIDAD</v>
          </cell>
          <cell r="D6" t="str">
            <v>H1</v>
          </cell>
          <cell r="E6">
            <v>207</v>
          </cell>
          <cell r="F6">
            <v>1</v>
          </cell>
          <cell r="G6">
            <v>48.5</v>
          </cell>
          <cell r="H6">
            <v>-40</v>
          </cell>
          <cell r="I6">
            <v>-1940</v>
          </cell>
          <cell r="J6">
            <v>19991031</v>
          </cell>
          <cell r="K6" t="str">
            <v>5110201015</v>
          </cell>
          <cell r="L6" t="str">
            <v>6210219001</v>
          </cell>
          <cell r="M6" t="str">
            <v>9200000002</v>
          </cell>
        </row>
        <row r="7">
          <cell r="A7" t="str">
            <v>T008</v>
          </cell>
          <cell r="B7">
            <v>2105000001</v>
          </cell>
          <cell r="C7" t="str">
            <v>MAIZ 1ra</v>
          </cell>
          <cell r="D7" t="str">
            <v>E1</v>
          </cell>
          <cell r="E7">
            <v>418</v>
          </cell>
          <cell r="F7">
            <v>2</v>
          </cell>
          <cell r="G7">
            <v>80</v>
          </cell>
          <cell r="H7">
            <v>-15</v>
          </cell>
          <cell r="I7">
            <v>-1200</v>
          </cell>
          <cell r="J7">
            <v>19991031</v>
          </cell>
          <cell r="K7" t="str">
            <v>5110201015</v>
          </cell>
          <cell r="L7" t="str">
            <v>6210219001</v>
          </cell>
          <cell r="M7" t="str">
            <v>9200000002</v>
          </cell>
        </row>
        <row r="8">
          <cell r="A8" t="str">
            <v>P012</v>
          </cell>
          <cell r="B8">
            <v>2105000001</v>
          </cell>
          <cell r="C8" t="str">
            <v>MAIZ 1ra</v>
          </cell>
          <cell r="D8" t="str">
            <v>N1</v>
          </cell>
          <cell r="E8">
            <v>306</v>
          </cell>
          <cell r="F8">
            <v>1</v>
          </cell>
          <cell r="G8">
            <v>80</v>
          </cell>
          <cell r="H8">
            <v>-7.218</v>
          </cell>
          <cell r="I8">
            <v>-577.44000000000005</v>
          </cell>
          <cell r="J8">
            <v>19991031</v>
          </cell>
          <cell r="K8" t="str">
            <v>5110301015</v>
          </cell>
          <cell r="L8" t="str">
            <v>6210219002</v>
          </cell>
          <cell r="M8" t="str">
            <v>9200000004</v>
          </cell>
        </row>
        <row r="9">
          <cell r="A9" t="str">
            <v>P012</v>
          </cell>
          <cell r="B9">
            <v>2105000001</v>
          </cell>
          <cell r="C9" t="str">
            <v>MAIZ 1ra</v>
          </cell>
          <cell r="D9" t="str">
            <v>N1</v>
          </cell>
          <cell r="E9">
            <v>337</v>
          </cell>
          <cell r="F9">
            <v>1</v>
          </cell>
          <cell r="G9">
            <v>80</v>
          </cell>
          <cell r="H9">
            <v>-15</v>
          </cell>
          <cell r="I9">
            <v>-1200</v>
          </cell>
          <cell r="J9">
            <v>19991031</v>
          </cell>
          <cell r="K9" t="str">
            <v>5110301015</v>
          </cell>
          <cell r="L9" t="str">
            <v>6210219002</v>
          </cell>
          <cell r="M9" t="str">
            <v>9200000004</v>
          </cell>
        </row>
        <row r="10">
          <cell r="A10" t="str">
            <v>P012</v>
          </cell>
          <cell r="B10">
            <v>2105000001</v>
          </cell>
          <cell r="C10" t="str">
            <v>MAIZ 1ra</v>
          </cell>
          <cell r="D10" t="str">
            <v>N1</v>
          </cell>
          <cell r="E10">
            <v>338</v>
          </cell>
          <cell r="F10">
            <v>1</v>
          </cell>
          <cell r="G10">
            <v>80</v>
          </cell>
          <cell r="H10">
            <v>-2</v>
          </cell>
          <cell r="I10">
            <v>-160</v>
          </cell>
          <cell r="J10">
            <v>19991031</v>
          </cell>
          <cell r="K10" t="str">
            <v>5110301015</v>
          </cell>
          <cell r="L10" t="str">
            <v>6210219002</v>
          </cell>
          <cell r="M10" t="str">
            <v>9200000004</v>
          </cell>
        </row>
        <row r="11">
          <cell r="A11" t="str">
            <v>P012</v>
          </cell>
          <cell r="B11">
            <v>2105000001</v>
          </cell>
          <cell r="C11" t="str">
            <v>MAIZ 1ra</v>
          </cell>
          <cell r="D11" t="str">
            <v>N1</v>
          </cell>
          <cell r="E11">
            <v>307</v>
          </cell>
          <cell r="F11">
            <v>1</v>
          </cell>
          <cell r="G11">
            <v>80</v>
          </cell>
          <cell r="H11">
            <v>-3.7349999999999999</v>
          </cell>
          <cell r="I11">
            <v>-298.8</v>
          </cell>
          <cell r="J11">
            <v>19991031</v>
          </cell>
          <cell r="K11" t="str">
            <v>5110304015</v>
          </cell>
          <cell r="L11" t="str">
            <v>6210219003</v>
          </cell>
          <cell r="M11" t="str">
            <v>9200000012</v>
          </cell>
        </row>
        <row r="12">
          <cell r="A12" t="str">
            <v>P001</v>
          </cell>
          <cell r="B12">
            <v>2105000003</v>
          </cell>
          <cell r="C12" t="str">
            <v>MAIZ QUEBRADO</v>
          </cell>
          <cell r="D12" t="str">
            <v>L1</v>
          </cell>
          <cell r="E12">
            <v>281</v>
          </cell>
          <cell r="F12">
            <v>2</v>
          </cell>
          <cell r="G12">
            <v>94</v>
          </cell>
          <cell r="H12">
            <v>-99.13</v>
          </cell>
          <cell r="I12">
            <v>-9318.2199999999993</v>
          </cell>
          <cell r="J12">
            <v>19991030</v>
          </cell>
          <cell r="K12" t="str">
            <v>5110301015</v>
          </cell>
          <cell r="L12" t="str">
            <v>6210219002</v>
          </cell>
          <cell r="M12" t="str">
            <v>9200000004</v>
          </cell>
        </row>
        <row r="13">
          <cell r="A13" t="str">
            <v>P001</v>
          </cell>
          <cell r="B13">
            <v>2105000003</v>
          </cell>
          <cell r="C13" t="str">
            <v>MAIZ QUEBRADO</v>
          </cell>
          <cell r="D13" t="str">
            <v>L1</v>
          </cell>
          <cell r="E13">
            <v>280</v>
          </cell>
          <cell r="F13">
            <v>2</v>
          </cell>
          <cell r="G13">
            <v>94</v>
          </cell>
          <cell r="H13">
            <v>-13.95</v>
          </cell>
          <cell r="I13">
            <v>-1311.3</v>
          </cell>
          <cell r="J13">
            <v>19991030</v>
          </cell>
          <cell r="K13" t="str">
            <v>5110302015</v>
          </cell>
          <cell r="L13" t="str">
            <v>6210219004</v>
          </cell>
          <cell r="M13" t="str">
            <v>9200000003</v>
          </cell>
        </row>
        <row r="14">
          <cell r="A14" t="str">
            <v>P005</v>
          </cell>
          <cell r="B14">
            <v>2108000001</v>
          </cell>
          <cell r="C14" t="str">
            <v>SORGO</v>
          </cell>
          <cell r="D14" t="str">
            <v>H1</v>
          </cell>
          <cell r="E14">
            <v>207</v>
          </cell>
          <cell r="F14">
            <v>2</v>
          </cell>
          <cell r="G14">
            <v>72</v>
          </cell>
          <cell r="H14">
            <v>-126</v>
          </cell>
          <cell r="I14">
            <v>-9072</v>
          </cell>
          <cell r="J14">
            <v>19991031</v>
          </cell>
          <cell r="K14" t="str">
            <v>5110201015</v>
          </cell>
          <cell r="L14" t="str">
            <v>6210219001</v>
          </cell>
          <cell r="M14" t="str">
            <v>9200000002</v>
          </cell>
        </row>
        <row r="15">
          <cell r="A15" t="str">
            <v>P012</v>
          </cell>
          <cell r="B15">
            <v>2201000002</v>
          </cell>
          <cell r="C15" t="str">
            <v>MAIZ GRANO HUMEDO</v>
          </cell>
          <cell r="D15" t="str">
            <v>N1</v>
          </cell>
          <cell r="E15">
            <v>310</v>
          </cell>
          <cell r="F15">
            <v>3</v>
          </cell>
          <cell r="G15">
            <v>82.81</v>
          </cell>
          <cell r="H15">
            <v>-4.3659999999999997</v>
          </cell>
          <cell r="I15">
            <v>-361.54845999999998</v>
          </cell>
          <cell r="J15">
            <v>19991031</v>
          </cell>
          <cell r="K15" t="str">
            <v>5110301043</v>
          </cell>
          <cell r="L15" t="str">
            <v>6210219002</v>
          </cell>
          <cell r="M15" t="str">
            <v>9200000004</v>
          </cell>
        </row>
        <row r="16">
          <cell r="A16" t="str">
            <v>P023</v>
          </cell>
          <cell r="B16">
            <v>2201000002</v>
          </cell>
          <cell r="C16" t="str">
            <v>MAIZ GRANO HUMEDO</v>
          </cell>
          <cell r="D16" t="str">
            <v>B1</v>
          </cell>
          <cell r="E16">
            <v>217</v>
          </cell>
          <cell r="F16">
            <v>6</v>
          </cell>
          <cell r="G16">
            <v>75.47</v>
          </cell>
          <cell r="H16">
            <v>-51.6</v>
          </cell>
          <cell r="I16">
            <v>-3894.252</v>
          </cell>
          <cell r="J16">
            <v>19991030</v>
          </cell>
          <cell r="K16" t="str">
            <v>5110301043</v>
          </cell>
          <cell r="L16" t="str">
            <v>6210219002</v>
          </cell>
          <cell r="M16" t="str">
            <v>9200000004</v>
          </cell>
        </row>
        <row r="17">
          <cell r="A17" t="str">
            <v>P023</v>
          </cell>
          <cell r="B17">
            <v>2201000002</v>
          </cell>
          <cell r="C17" t="str">
            <v>MAIZ GRANO HUMEDO</v>
          </cell>
          <cell r="D17" t="str">
            <v>B1</v>
          </cell>
          <cell r="E17">
            <v>218</v>
          </cell>
          <cell r="F17">
            <v>3</v>
          </cell>
          <cell r="G17">
            <v>75.47</v>
          </cell>
          <cell r="H17">
            <v>-2.5</v>
          </cell>
          <cell r="I17">
            <v>-188.67500000000001</v>
          </cell>
          <cell r="J17">
            <v>19991030</v>
          </cell>
          <cell r="K17" t="str">
            <v>5110302048</v>
          </cell>
          <cell r="L17" t="str">
            <v>6210219004</v>
          </cell>
          <cell r="M17" t="str">
            <v>9200000003</v>
          </cell>
        </row>
        <row r="18">
          <cell r="A18" t="str">
            <v>P009</v>
          </cell>
          <cell r="B18">
            <v>2201000004</v>
          </cell>
          <cell r="C18" t="str">
            <v>ROLLOS</v>
          </cell>
          <cell r="D18" t="str">
            <v>O1</v>
          </cell>
          <cell r="E18">
            <v>105</v>
          </cell>
          <cell r="F18">
            <v>4</v>
          </cell>
          <cell r="G18">
            <v>13</v>
          </cell>
          <cell r="H18">
            <v>-456</v>
          </cell>
          <cell r="I18">
            <v>-5928</v>
          </cell>
          <cell r="J18">
            <v>19991004</v>
          </cell>
          <cell r="K18" t="str">
            <v>5110201013</v>
          </cell>
          <cell r="L18" t="str">
            <v>6210219011</v>
          </cell>
          <cell r="M18" t="str">
            <v>9200000002</v>
          </cell>
        </row>
        <row r="19">
          <cell r="A19" t="str">
            <v>P009</v>
          </cell>
          <cell r="B19">
            <v>2201000004</v>
          </cell>
          <cell r="C19" t="str">
            <v>ROLLOS</v>
          </cell>
          <cell r="D19" t="str">
            <v>O1</v>
          </cell>
          <cell r="E19">
            <v>107</v>
          </cell>
          <cell r="F19">
            <v>3</v>
          </cell>
          <cell r="G19">
            <v>13</v>
          </cell>
          <cell r="H19">
            <v>-406</v>
          </cell>
          <cell r="I19">
            <v>-5278</v>
          </cell>
          <cell r="J19">
            <v>19991011</v>
          </cell>
          <cell r="K19" t="str">
            <v>5110201013</v>
          </cell>
          <cell r="L19" t="str">
            <v>6210219011</v>
          </cell>
          <cell r="M19" t="str">
            <v>9200000002</v>
          </cell>
        </row>
        <row r="20">
          <cell r="A20" t="str">
            <v>P009</v>
          </cell>
          <cell r="B20">
            <v>2201000004</v>
          </cell>
          <cell r="C20" t="str">
            <v>ROLLOS</v>
          </cell>
          <cell r="D20" t="str">
            <v>O1</v>
          </cell>
          <cell r="E20">
            <v>109</v>
          </cell>
          <cell r="F20">
            <v>3</v>
          </cell>
          <cell r="G20">
            <v>13</v>
          </cell>
          <cell r="H20">
            <v>-338</v>
          </cell>
          <cell r="I20">
            <v>-4394</v>
          </cell>
          <cell r="J20">
            <v>19991018</v>
          </cell>
          <cell r="K20" t="str">
            <v>5110201013</v>
          </cell>
          <cell r="L20" t="str">
            <v>6210219011</v>
          </cell>
          <cell r="M20" t="str">
            <v>9200000002</v>
          </cell>
        </row>
        <row r="21">
          <cell r="A21" t="str">
            <v>P009</v>
          </cell>
          <cell r="B21">
            <v>2201000004</v>
          </cell>
          <cell r="C21" t="str">
            <v>ROLLOS</v>
          </cell>
          <cell r="D21" t="str">
            <v>O1</v>
          </cell>
          <cell r="E21">
            <v>111</v>
          </cell>
          <cell r="F21">
            <v>4</v>
          </cell>
          <cell r="G21">
            <v>13</v>
          </cell>
          <cell r="H21">
            <v>-340</v>
          </cell>
          <cell r="I21">
            <v>-4420</v>
          </cell>
          <cell r="J21">
            <v>19991026</v>
          </cell>
          <cell r="K21" t="str">
            <v>5110201013</v>
          </cell>
          <cell r="L21" t="str">
            <v>6210219011</v>
          </cell>
          <cell r="M21" t="str">
            <v>9200000002</v>
          </cell>
        </row>
        <row r="22">
          <cell r="A22" t="str">
            <v>P014</v>
          </cell>
          <cell r="B22">
            <v>2201000004</v>
          </cell>
          <cell r="C22" t="str">
            <v>ROLLOS</v>
          </cell>
          <cell r="D22" t="str">
            <v>S1</v>
          </cell>
          <cell r="E22">
            <v>261</v>
          </cell>
          <cell r="F22">
            <v>1</v>
          </cell>
          <cell r="G22">
            <v>13</v>
          </cell>
          <cell r="H22">
            <v>-23</v>
          </cell>
          <cell r="I22">
            <v>-299</v>
          </cell>
          <cell r="J22">
            <v>19991031</v>
          </cell>
          <cell r="K22" t="str">
            <v>5110201013</v>
          </cell>
          <cell r="L22" t="str">
            <v>6210219011</v>
          </cell>
          <cell r="M22" t="str">
            <v>9200000002</v>
          </cell>
        </row>
        <row r="23">
          <cell r="A23" t="str">
            <v>P012</v>
          </cell>
          <cell r="B23">
            <v>2201000004</v>
          </cell>
          <cell r="C23" t="str">
            <v>ROLLOS</v>
          </cell>
          <cell r="D23" t="str">
            <v>N1</v>
          </cell>
          <cell r="E23">
            <v>307</v>
          </cell>
          <cell r="F23">
            <v>4</v>
          </cell>
          <cell r="G23">
            <v>13</v>
          </cell>
          <cell r="H23">
            <v>-7</v>
          </cell>
          <cell r="I23">
            <v>-91</v>
          </cell>
          <cell r="J23">
            <v>19991031</v>
          </cell>
          <cell r="K23" t="str">
            <v>5110304013</v>
          </cell>
          <cell r="L23" t="str">
            <v>6210219012</v>
          </cell>
          <cell r="M23" t="str">
            <v>9200000012</v>
          </cell>
        </row>
        <row r="24">
          <cell r="A24" t="str">
            <v>P012</v>
          </cell>
          <cell r="B24">
            <v>2201000005</v>
          </cell>
          <cell r="C24" t="str">
            <v>SILAJE DE MAIZ</v>
          </cell>
          <cell r="D24" t="str">
            <v>N1</v>
          </cell>
          <cell r="E24">
            <v>309</v>
          </cell>
          <cell r="F24">
            <v>1</v>
          </cell>
          <cell r="G24">
            <v>16.559999999999999</v>
          </cell>
          <cell r="H24">
            <v>-22.15</v>
          </cell>
          <cell r="I24">
            <v>-366.80399999999997</v>
          </cell>
          <cell r="J24">
            <v>19991031</v>
          </cell>
          <cell r="K24" t="str">
            <v>5110201017</v>
          </cell>
          <cell r="L24" t="str">
            <v>6210219001</v>
          </cell>
          <cell r="M24" t="str">
            <v>9200000002</v>
          </cell>
        </row>
        <row r="25">
          <cell r="A25" t="str">
            <v>T008</v>
          </cell>
          <cell r="B25">
            <v>2201000005</v>
          </cell>
          <cell r="C25" t="str">
            <v>SILAJE DE MAIZ</v>
          </cell>
          <cell r="D25" t="str">
            <v>E1</v>
          </cell>
          <cell r="E25">
            <v>418</v>
          </cell>
          <cell r="F25">
            <v>1</v>
          </cell>
          <cell r="G25">
            <v>19.3</v>
          </cell>
          <cell r="H25">
            <v>-40</v>
          </cell>
          <cell r="I25">
            <v>-772</v>
          </cell>
          <cell r="J25">
            <v>19991031</v>
          </cell>
          <cell r="K25" t="str">
            <v>5110201017</v>
          </cell>
          <cell r="L25" t="str">
            <v>6210219001</v>
          </cell>
          <cell r="M25" t="str">
            <v>9200000002</v>
          </cell>
        </row>
        <row r="26">
          <cell r="A26" t="str">
            <v>P001</v>
          </cell>
          <cell r="B26">
            <v>2201000005</v>
          </cell>
          <cell r="C26" t="str">
            <v>SILAJE DE MAIZ</v>
          </cell>
          <cell r="D26" t="str">
            <v>L1</v>
          </cell>
          <cell r="E26">
            <v>281</v>
          </cell>
          <cell r="F26">
            <v>1</v>
          </cell>
          <cell r="G26">
            <v>20.7</v>
          </cell>
          <cell r="H26">
            <v>-362.5</v>
          </cell>
          <cell r="I26">
            <v>-7503.75</v>
          </cell>
          <cell r="J26">
            <v>19991030</v>
          </cell>
          <cell r="K26" t="str">
            <v>5110301017</v>
          </cell>
          <cell r="L26" t="str">
            <v>6210219002</v>
          </cell>
          <cell r="M26" t="str">
            <v>9200000004</v>
          </cell>
        </row>
        <row r="27">
          <cell r="A27" t="str">
            <v>P012</v>
          </cell>
          <cell r="B27">
            <v>2201000005</v>
          </cell>
          <cell r="C27" t="str">
            <v>SILAJE DE MAIZ</v>
          </cell>
          <cell r="D27" t="str">
            <v>N1</v>
          </cell>
          <cell r="E27">
            <v>310</v>
          </cell>
          <cell r="F27">
            <v>4</v>
          </cell>
          <cell r="G27">
            <v>16.559999999999999</v>
          </cell>
          <cell r="H27">
            <v>-123.029</v>
          </cell>
          <cell r="I27">
            <v>-2037.3602399999997</v>
          </cell>
          <cell r="J27">
            <v>19991031</v>
          </cell>
          <cell r="K27" t="str">
            <v>5110301017</v>
          </cell>
          <cell r="L27" t="str">
            <v>6210219002</v>
          </cell>
          <cell r="M27" t="str">
            <v>9200000004</v>
          </cell>
        </row>
        <row r="28">
          <cell r="A28" t="str">
            <v>P023</v>
          </cell>
          <cell r="B28">
            <v>2201000005</v>
          </cell>
          <cell r="C28" t="str">
            <v>SILAJE DE MAIZ</v>
          </cell>
          <cell r="D28" t="str">
            <v>B1</v>
          </cell>
          <cell r="E28">
            <v>217</v>
          </cell>
          <cell r="F28">
            <v>3</v>
          </cell>
          <cell r="G28">
            <v>18.559999999999999</v>
          </cell>
          <cell r="H28">
            <v>-116</v>
          </cell>
          <cell r="I28">
            <v>-2152.96</v>
          </cell>
          <cell r="J28">
            <v>19991030</v>
          </cell>
          <cell r="K28" t="str">
            <v>5110301017</v>
          </cell>
          <cell r="L28" t="str">
            <v>6210219002</v>
          </cell>
          <cell r="M28" t="str">
            <v>9200000004</v>
          </cell>
        </row>
        <row r="29">
          <cell r="A29" t="str">
            <v>P001</v>
          </cell>
          <cell r="B29">
            <v>2201000005</v>
          </cell>
          <cell r="C29" t="str">
            <v>SILAJE DE MAIZ</v>
          </cell>
          <cell r="D29" t="str">
            <v>L1</v>
          </cell>
          <cell r="E29">
            <v>280</v>
          </cell>
          <cell r="F29">
            <v>1</v>
          </cell>
          <cell r="G29">
            <v>20.7</v>
          </cell>
          <cell r="H29">
            <v>-140</v>
          </cell>
          <cell r="I29">
            <v>-2898</v>
          </cell>
          <cell r="J29">
            <v>19991030</v>
          </cell>
          <cell r="K29" t="str">
            <v>5110302017</v>
          </cell>
          <cell r="L29" t="str">
            <v>6210219004</v>
          </cell>
          <cell r="M29" t="str">
            <v>9200000003</v>
          </cell>
        </row>
        <row r="30">
          <cell r="A30" t="str">
            <v>P012</v>
          </cell>
          <cell r="B30">
            <v>2201000005</v>
          </cell>
          <cell r="C30" t="str">
            <v>SILAJE DE MAIZ</v>
          </cell>
          <cell r="D30" t="str">
            <v>N1</v>
          </cell>
          <cell r="E30">
            <v>307</v>
          </cell>
          <cell r="F30">
            <v>3</v>
          </cell>
          <cell r="G30">
            <v>16.559999999999999</v>
          </cell>
          <cell r="H30">
            <v>-5.88</v>
          </cell>
          <cell r="I30">
            <v>-97.372799999999984</v>
          </cell>
          <cell r="J30">
            <v>19991031</v>
          </cell>
          <cell r="K30" t="str">
            <v>5110304017</v>
          </cell>
          <cell r="L30" t="str">
            <v>6210219003</v>
          </cell>
          <cell r="M30" t="str">
            <v>9200000012</v>
          </cell>
        </row>
        <row r="31">
          <cell r="A31" t="str">
            <v>P009</v>
          </cell>
          <cell r="B31">
            <v>2201000008</v>
          </cell>
          <cell r="C31" t="str">
            <v>SILAJE DE SORGO</v>
          </cell>
          <cell r="D31" t="str">
            <v>O1</v>
          </cell>
          <cell r="E31">
            <v>105</v>
          </cell>
          <cell r="F31">
            <v>1</v>
          </cell>
          <cell r="G31">
            <v>18.170000000000002</v>
          </cell>
          <cell r="H31">
            <v>-121.8</v>
          </cell>
          <cell r="I31">
            <v>-2213.1060000000002</v>
          </cell>
          <cell r="J31">
            <v>19991004</v>
          </cell>
          <cell r="K31" t="str">
            <v>5110201044</v>
          </cell>
          <cell r="L31" t="str">
            <v>6210219001</v>
          </cell>
          <cell r="M31" t="str">
            <v>9200000002</v>
          </cell>
        </row>
        <row r="32">
          <cell r="A32" t="str">
            <v>P009</v>
          </cell>
          <cell r="B32">
            <v>2201000008</v>
          </cell>
          <cell r="C32" t="str">
            <v>SILAJE DE SORGO</v>
          </cell>
          <cell r="D32" t="str">
            <v>O1</v>
          </cell>
          <cell r="E32">
            <v>107</v>
          </cell>
          <cell r="F32">
            <v>1</v>
          </cell>
          <cell r="G32">
            <v>18.170000000000002</v>
          </cell>
          <cell r="H32">
            <v>-101.26</v>
          </cell>
          <cell r="I32">
            <v>-1839.8942000000002</v>
          </cell>
          <cell r="J32">
            <v>19991011</v>
          </cell>
          <cell r="K32" t="str">
            <v>5110201044</v>
          </cell>
          <cell r="L32" t="str">
            <v>6210219001</v>
          </cell>
          <cell r="M32" t="str">
            <v>9200000002</v>
          </cell>
        </row>
        <row r="33">
          <cell r="A33" t="str">
            <v>P009</v>
          </cell>
          <cell r="B33">
            <v>2201000008</v>
          </cell>
          <cell r="C33" t="str">
            <v>SILAJE DE SORGO</v>
          </cell>
          <cell r="D33" t="str">
            <v>O1</v>
          </cell>
          <cell r="E33">
            <v>109</v>
          </cell>
          <cell r="F33">
            <v>1</v>
          </cell>
          <cell r="G33">
            <v>18.170000000000002</v>
          </cell>
          <cell r="H33">
            <v>-94.1</v>
          </cell>
          <cell r="I33">
            <v>-1709.797</v>
          </cell>
          <cell r="J33">
            <v>19991018</v>
          </cell>
          <cell r="K33" t="str">
            <v>5110201044</v>
          </cell>
          <cell r="L33" t="str">
            <v>6210219001</v>
          </cell>
          <cell r="M33" t="str">
            <v>9200000002</v>
          </cell>
        </row>
        <row r="34">
          <cell r="A34" t="str">
            <v>P009</v>
          </cell>
          <cell r="B34">
            <v>2201000008</v>
          </cell>
          <cell r="C34" t="str">
            <v>SILAJE DE SORGO</v>
          </cell>
          <cell r="D34" t="str">
            <v>O1</v>
          </cell>
          <cell r="E34">
            <v>111</v>
          </cell>
          <cell r="F34">
            <v>1</v>
          </cell>
          <cell r="G34">
            <v>18.170000000000002</v>
          </cell>
          <cell r="H34">
            <v>-101.6</v>
          </cell>
          <cell r="I34">
            <v>-1846.0720000000001</v>
          </cell>
          <cell r="J34">
            <v>19991026</v>
          </cell>
          <cell r="K34" t="str">
            <v>5110201044</v>
          </cell>
          <cell r="L34" t="str">
            <v>6210219001</v>
          </cell>
          <cell r="M34" t="str">
            <v>9200000002</v>
          </cell>
        </row>
        <row r="35">
          <cell r="A35" t="str">
            <v>P001</v>
          </cell>
          <cell r="B35">
            <v>2202000009</v>
          </cell>
          <cell r="C35" t="str">
            <v>ALIMIMENTO CRIADERO</v>
          </cell>
          <cell r="D35" t="str">
            <v>L1</v>
          </cell>
          <cell r="E35">
            <v>278</v>
          </cell>
          <cell r="F35">
            <v>1</v>
          </cell>
          <cell r="G35">
            <v>130.81899999999999</v>
          </cell>
          <cell r="H35">
            <v>-10.24</v>
          </cell>
          <cell r="I35">
            <v>-1339.58656</v>
          </cell>
          <cell r="J35">
            <v>19991030</v>
          </cell>
          <cell r="K35" t="str">
            <v>5110302016</v>
          </cell>
          <cell r="L35" t="str">
            <v>6210219006</v>
          </cell>
          <cell r="M35" t="str">
            <v>9200000003</v>
          </cell>
        </row>
        <row r="36">
          <cell r="A36" t="str">
            <v>P023</v>
          </cell>
          <cell r="B36">
            <v>2202000009</v>
          </cell>
          <cell r="C36" t="str">
            <v>ALIMIMENTO CRIADERO</v>
          </cell>
          <cell r="D36" t="str">
            <v>B1</v>
          </cell>
          <cell r="E36">
            <v>218</v>
          </cell>
          <cell r="F36">
            <v>1</v>
          </cell>
          <cell r="G36">
            <v>188</v>
          </cell>
          <cell r="H36">
            <v>-0.34</v>
          </cell>
          <cell r="I36">
            <v>-63.92</v>
          </cell>
          <cell r="J36">
            <v>19991030</v>
          </cell>
          <cell r="K36" t="str">
            <v>5110302016</v>
          </cell>
          <cell r="L36" t="str">
            <v>6210219006</v>
          </cell>
          <cell r="M36" t="str">
            <v>9200000003</v>
          </cell>
        </row>
        <row r="37">
          <cell r="A37" t="str">
            <v>P001</v>
          </cell>
          <cell r="B37">
            <v>2202000019</v>
          </cell>
          <cell r="C37" t="str">
            <v>SUSTITUTO LACTEO</v>
          </cell>
          <cell r="D37" t="str">
            <v>L1</v>
          </cell>
          <cell r="E37">
            <v>279</v>
          </cell>
          <cell r="F37">
            <v>1</v>
          </cell>
          <cell r="G37">
            <v>1.788</v>
          </cell>
          <cell r="H37">
            <v>-925</v>
          </cell>
          <cell r="I37">
            <v>-1653.9</v>
          </cell>
          <cell r="J37">
            <v>19991030</v>
          </cell>
          <cell r="K37" t="str">
            <v>5110302016</v>
          </cell>
          <cell r="L37" t="str">
            <v>6210219006</v>
          </cell>
          <cell r="M37" t="str">
            <v>9200000003</v>
          </cell>
        </row>
        <row r="38">
          <cell r="A38" t="str">
            <v>P012</v>
          </cell>
          <cell r="B38">
            <v>2202000019</v>
          </cell>
          <cell r="C38" t="str">
            <v>SUSTITUTO LACTEO</v>
          </cell>
          <cell r="D38" t="str">
            <v>N1</v>
          </cell>
          <cell r="E38">
            <v>308</v>
          </cell>
          <cell r="F38">
            <v>1</v>
          </cell>
          <cell r="G38">
            <v>1.228</v>
          </cell>
          <cell r="H38">
            <v>-950</v>
          </cell>
          <cell r="I38">
            <v>-1166.5999999999999</v>
          </cell>
          <cell r="J38">
            <v>19991031</v>
          </cell>
          <cell r="K38" t="str">
            <v>5110302016</v>
          </cell>
          <cell r="L38" t="str">
            <v>6210219006</v>
          </cell>
          <cell r="M38" t="str">
            <v>9200000003</v>
          </cell>
        </row>
        <row r="39">
          <cell r="A39" t="str">
            <v>P001</v>
          </cell>
          <cell r="B39">
            <v>2202000020</v>
          </cell>
          <cell r="C39" t="str">
            <v>ALIMENTO TAMBO</v>
          </cell>
          <cell r="D39" t="str">
            <v>L1</v>
          </cell>
          <cell r="E39">
            <v>281</v>
          </cell>
          <cell r="F39">
            <v>5</v>
          </cell>
          <cell r="G39">
            <v>80</v>
          </cell>
          <cell r="H39">
            <v>-39.270000000000003</v>
          </cell>
          <cell r="I39">
            <v>-3141.6000000000004</v>
          </cell>
          <cell r="J39">
            <v>19991030</v>
          </cell>
          <cell r="K39" t="str">
            <v>5110301016</v>
          </cell>
          <cell r="L39" t="str">
            <v>6210219005</v>
          </cell>
          <cell r="M39" t="str">
            <v>9200000004</v>
          </cell>
        </row>
        <row r="40">
          <cell r="A40" t="str">
            <v>P012</v>
          </cell>
          <cell r="B40">
            <v>2203000001</v>
          </cell>
          <cell r="C40" t="str">
            <v>AFRECHILLO</v>
          </cell>
          <cell r="D40" t="str">
            <v>N1</v>
          </cell>
          <cell r="E40">
            <v>310</v>
          </cell>
          <cell r="F40">
            <v>1</v>
          </cell>
          <cell r="G40">
            <v>57</v>
          </cell>
          <cell r="H40">
            <v>-10.035</v>
          </cell>
          <cell r="I40">
            <v>-571.995</v>
          </cell>
          <cell r="J40">
            <v>19991031</v>
          </cell>
          <cell r="K40" t="str">
            <v>5110301016</v>
          </cell>
          <cell r="L40" t="str">
            <v>6210219005</v>
          </cell>
          <cell r="M40" t="str">
            <v>9200000004</v>
          </cell>
        </row>
        <row r="41">
          <cell r="A41" t="str">
            <v>P012</v>
          </cell>
          <cell r="B41">
            <v>2203000001</v>
          </cell>
          <cell r="C41" t="str">
            <v>AFRECHILLO</v>
          </cell>
          <cell r="D41" t="str">
            <v>N1</v>
          </cell>
          <cell r="E41">
            <v>337</v>
          </cell>
          <cell r="F41">
            <v>2</v>
          </cell>
          <cell r="G41">
            <v>57</v>
          </cell>
          <cell r="H41">
            <v>-5</v>
          </cell>
          <cell r="I41">
            <v>-285</v>
          </cell>
          <cell r="J41">
            <v>19991031</v>
          </cell>
          <cell r="K41" t="str">
            <v>5110301016</v>
          </cell>
          <cell r="L41" t="str">
            <v>6210219005</v>
          </cell>
          <cell r="M41" t="str">
            <v>9200000004</v>
          </cell>
        </row>
        <row r="42">
          <cell r="A42" t="str">
            <v>P001</v>
          </cell>
          <cell r="B42">
            <v>2203000003</v>
          </cell>
          <cell r="C42" t="str">
            <v>CONCHILLA</v>
          </cell>
          <cell r="D42" t="str">
            <v>L1</v>
          </cell>
          <cell r="E42">
            <v>281</v>
          </cell>
          <cell r="F42">
            <v>6</v>
          </cell>
          <cell r="G42">
            <v>65</v>
          </cell>
          <cell r="H42">
            <v>-6.1230000000000002</v>
          </cell>
          <cell r="I42">
            <v>-397.995</v>
          </cell>
          <cell r="J42">
            <v>19991030</v>
          </cell>
          <cell r="K42" t="str">
            <v>5110301016</v>
          </cell>
          <cell r="L42" t="str">
            <v>6210219005</v>
          </cell>
          <cell r="M42" t="str">
            <v>9200000004</v>
          </cell>
        </row>
        <row r="43">
          <cell r="A43" t="str">
            <v>P023</v>
          </cell>
          <cell r="B43">
            <v>2203000003</v>
          </cell>
          <cell r="C43" t="str">
            <v>CONCHILLA</v>
          </cell>
          <cell r="D43" t="str">
            <v>B1</v>
          </cell>
          <cell r="E43">
            <v>217</v>
          </cell>
          <cell r="F43">
            <v>4</v>
          </cell>
          <cell r="G43">
            <v>65</v>
          </cell>
          <cell r="H43">
            <v>-2.35</v>
          </cell>
          <cell r="I43">
            <v>-152.75</v>
          </cell>
          <cell r="J43">
            <v>19991030</v>
          </cell>
          <cell r="K43" t="str">
            <v>5110301016</v>
          </cell>
          <cell r="L43" t="str">
            <v>6210219005</v>
          </cell>
          <cell r="M43" t="str">
            <v>9200000004</v>
          </cell>
        </row>
        <row r="44">
          <cell r="A44" t="str">
            <v>P001</v>
          </cell>
          <cell r="B44">
            <v>2203000003</v>
          </cell>
          <cell r="C44" t="str">
            <v>CONCHILLA</v>
          </cell>
          <cell r="D44" t="str">
            <v>L1</v>
          </cell>
          <cell r="E44">
            <v>280</v>
          </cell>
          <cell r="F44">
            <v>4</v>
          </cell>
          <cell r="G44">
            <v>65</v>
          </cell>
          <cell r="H44">
            <v>-0.52</v>
          </cell>
          <cell r="I44">
            <v>-33.800000000000004</v>
          </cell>
          <cell r="J44">
            <v>19991030</v>
          </cell>
          <cell r="K44" t="str">
            <v>5110302016</v>
          </cell>
          <cell r="L44" t="str">
            <v>6210219006</v>
          </cell>
          <cell r="M44" t="str">
            <v>9200000003</v>
          </cell>
        </row>
        <row r="45">
          <cell r="A45" t="str">
            <v>P023</v>
          </cell>
          <cell r="B45">
            <v>2203000004</v>
          </cell>
          <cell r="C45" t="str">
            <v>GLUTEN FEED</v>
          </cell>
          <cell r="D45" t="str">
            <v>B1</v>
          </cell>
          <cell r="E45">
            <v>217</v>
          </cell>
          <cell r="F45">
            <v>1</v>
          </cell>
          <cell r="G45">
            <v>30</v>
          </cell>
          <cell r="H45">
            <v>-62.96</v>
          </cell>
          <cell r="I45">
            <v>-1888.8</v>
          </cell>
          <cell r="J45">
            <v>19991030</v>
          </cell>
          <cell r="K45" t="str">
            <v>5110301016</v>
          </cell>
          <cell r="L45" t="str">
            <v>6210219005</v>
          </cell>
          <cell r="M45" t="str">
            <v>9200000004</v>
          </cell>
        </row>
        <row r="46">
          <cell r="A46" t="str">
            <v>P001</v>
          </cell>
          <cell r="B46">
            <v>2203000009</v>
          </cell>
          <cell r="C46" t="str">
            <v>OXIDO DE MAGNESIO</v>
          </cell>
          <cell r="D46" t="str">
            <v>L1</v>
          </cell>
          <cell r="E46">
            <v>282</v>
          </cell>
          <cell r="F46">
            <v>1</v>
          </cell>
          <cell r="G46">
            <v>0.78</v>
          </cell>
          <cell r="H46">
            <v>-1240</v>
          </cell>
          <cell r="I46">
            <v>-967.2</v>
          </cell>
          <cell r="J46">
            <v>19991030</v>
          </cell>
          <cell r="K46" t="str">
            <v>5110301016</v>
          </cell>
          <cell r="L46" t="str">
            <v>6210219005</v>
          </cell>
          <cell r="M46" t="str">
            <v>9200000004</v>
          </cell>
        </row>
        <row r="47">
          <cell r="A47" t="str">
            <v>P023</v>
          </cell>
          <cell r="B47">
            <v>2203000009</v>
          </cell>
          <cell r="C47" t="str">
            <v>OXIDO DE MAGNESIO</v>
          </cell>
          <cell r="D47" t="str">
            <v>B1</v>
          </cell>
          <cell r="E47">
            <v>217</v>
          </cell>
          <cell r="F47">
            <v>5</v>
          </cell>
          <cell r="G47">
            <v>0.78</v>
          </cell>
          <cell r="H47">
            <v>-200</v>
          </cell>
          <cell r="I47">
            <v>-156</v>
          </cell>
          <cell r="J47">
            <v>19991030</v>
          </cell>
          <cell r="K47" t="str">
            <v>5110301016</v>
          </cell>
          <cell r="L47" t="str">
            <v>6210219005</v>
          </cell>
          <cell r="M47" t="str">
            <v>9200000004</v>
          </cell>
        </row>
        <row r="48">
          <cell r="A48" t="str">
            <v>P001</v>
          </cell>
          <cell r="B48">
            <v>2203000010</v>
          </cell>
          <cell r="C48" t="str">
            <v>PELLET AFRECHO</v>
          </cell>
          <cell r="D48" t="str">
            <v>L1</v>
          </cell>
          <cell r="E48">
            <v>281</v>
          </cell>
          <cell r="F48">
            <v>3</v>
          </cell>
          <cell r="G48">
            <v>55</v>
          </cell>
          <cell r="H48">
            <v>-42.84</v>
          </cell>
          <cell r="I48">
            <v>-2356.2000000000003</v>
          </cell>
          <cell r="J48">
            <v>19991030</v>
          </cell>
          <cell r="K48" t="str">
            <v>5110301016</v>
          </cell>
          <cell r="L48" t="str">
            <v>6210219005</v>
          </cell>
          <cell r="M48" t="str">
            <v>9200000004</v>
          </cell>
        </row>
        <row r="49">
          <cell r="A49" t="str">
            <v>P001</v>
          </cell>
          <cell r="B49">
            <v>2203000012</v>
          </cell>
          <cell r="C49" t="str">
            <v>PELLET DE SOJA</v>
          </cell>
          <cell r="D49" t="str">
            <v>L1</v>
          </cell>
          <cell r="E49">
            <v>281</v>
          </cell>
          <cell r="F49">
            <v>4</v>
          </cell>
          <cell r="G49">
            <v>144</v>
          </cell>
          <cell r="H49">
            <v>-40.1</v>
          </cell>
          <cell r="I49">
            <v>-5774.4000000000005</v>
          </cell>
          <cell r="J49">
            <v>19991030</v>
          </cell>
          <cell r="K49" t="str">
            <v>5110301016</v>
          </cell>
          <cell r="L49" t="str">
            <v>6210219005</v>
          </cell>
          <cell r="M49" t="str">
            <v>9200000004</v>
          </cell>
        </row>
        <row r="50">
          <cell r="A50" t="str">
            <v>P012</v>
          </cell>
          <cell r="B50">
            <v>2203000012</v>
          </cell>
          <cell r="C50" t="str">
            <v>PELLET DE SOJA</v>
          </cell>
          <cell r="D50" t="str">
            <v>N1</v>
          </cell>
          <cell r="E50">
            <v>310</v>
          </cell>
          <cell r="F50">
            <v>2</v>
          </cell>
          <cell r="G50">
            <v>132.553</v>
          </cell>
          <cell r="H50">
            <v>-2.2149999999999999</v>
          </cell>
          <cell r="I50">
            <v>-293.604895</v>
          </cell>
          <cell r="J50">
            <v>19991031</v>
          </cell>
          <cell r="K50" t="str">
            <v>5110301016</v>
          </cell>
          <cell r="L50" t="str">
            <v>6210219005</v>
          </cell>
          <cell r="M50" t="str">
            <v>9200000004</v>
          </cell>
        </row>
        <row r="51">
          <cell r="A51" t="str">
            <v>P012</v>
          </cell>
          <cell r="B51">
            <v>2203000012</v>
          </cell>
          <cell r="C51" t="str">
            <v>PELLET DE SOJA</v>
          </cell>
          <cell r="D51" t="str">
            <v>N1</v>
          </cell>
          <cell r="E51">
            <v>338</v>
          </cell>
          <cell r="F51">
            <v>2</v>
          </cell>
          <cell r="G51">
            <v>132.553</v>
          </cell>
          <cell r="H51">
            <v>-2</v>
          </cell>
          <cell r="I51">
            <v>-265.10599999999999</v>
          </cell>
          <cell r="J51">
            <v>19991031</v>
          </cell>
          <cell r="K51" t="str">
            <v>5110301016</v>
          </cell>
          <cell r="L51" t="str">
            <v>6210219005</v>
          </cell>
          <cell r="M51" t="str">
            <v>9200000004</v>
          </cell>
        </row>
        <row r="52">
          <cell r="A52" t="str">
            <v>P023</v>
          </cell>
          <cell r="B52">
            <v>2203000012</v>
          </cell>
          <cell r="C52" t="str">
            <v>PELLET DE SOJA</v>
          </cell>
          <cell r="D52" t="str">
            <v>B1</v>
          </cell>
          <cell r="E52">
            <v>217</v>
          </cell>
          <cell r="F52">
            <v>2</v>
          </cell>
          <cell r="G52">
            <v>169.32400000000001</v>
          </cell>
          <cell r="H52">
            <v>-21.53</v>
          </cell>
          <cell r="I52">
            <v>-3645.5457200000005</v>
          </cell>
          <cell r="J52">
            <v>19991030</v>
          </cell>
          <cell r="K52" t="str">
            <v>5110301016</v>
          </cell>
          <cell r="L52" t="str">
            <v>6210219005</v>
          </cell>
          <cell r="M52" t="str">
            <v>9200000004</v>
          </cell>
        </row>
        <row r="53">
          <cell r="A53" t="str">
            <v>P023</v>
          </cell>
          <cell r="B53">
            <v>2203000012</v>
          </cell>
          <cell r="C53" t="str">
            <v>PELLET DE SOJA</v>
          </cell>
          <cell r="D53" t="str">
            <v>B1</v>
          </cell>
          <cell r="E53">
            <v>218</v>
          </cell>
          <cell r="F53">
            <v>2</v>
          </cell>
          <cell r="G53">
            <v>169.32400000000001</v>
          </cell>
          <cell r="H53">
            <v>-1.8</v>
          </cell>
          <cell r="I53">
            <v>-304.78320000000002</v>
          </cell>
          <cell r="J53">
            <v>19991030</v>
          </cell>
          <cell r="K53" t="str">
            <v>5110302016</v>
          </cell>
          <cell r="L53" t="str">
            <v>6210219006</v>
          </cell>
          <cell r="M53" t="str">
            <v>9200000003</v>
          </cell>
        </row>
        <row r="54">
          <cell r="A54" t="str">
            <v>P012</v>
          </cell>
          <cell r="B54">
            <v>2203000012</v>
          </cell>
          <cell r="C54" t="str">
            <v>PELLET DE SOJA</v>
          </cell>
          <cell r="D54" t="str">
            <v>N1</v>
          </cell>
          <cell r="E54">
            <v>307</v>
          </cell>
          <cell r="F54">
            <v>2</v>
          </cell>
          <cell r="G54">
            <v>132.553</v>
          </cell>
          <cell r="H54">
            <v>-2.0049999999999999</v>
          </cell>
          <cell r="I54">
            <v>-265.76876499999997</v>
          </cell>
          <cell r="J54">
            <v>19991031</v>
          </cell>
          <cell r="K54" t="str">
            <v>5110304016</v>
          </cell>
          <cell r="L54" t="str">
            <v>6210219008</v>
          </cell>
          <cell r="M54" t="str">
            <v>9200000012</v>
          </cell>
        </row>
        <row r="55">
          <cell r="A55" t="str">
            <v>P012</v>
          </cell>
          <cell r="B55">
            <v>2203000012</v>
          </cell>
          <cell r="C55" t="str">
            <v>PELLET DE SOJA</v>
          </cell>
          <cell r="D55" t="str">
            <v>N1</v>
          </cell>
          <cell r="E55">
            <v>339</v>
          </cell>
          <cell r="F55">
            <v>1</v>
          </cell>
          <cell r="G55">
            <v>132.553</v>
          </cell>
          <cell r="H55">
            <v>-2</v>
          </cell>
          <cell r="I55">
            <v>-265.10599999999999</v>
          </cell>
          <cell r="J55">
            <v>19991031</v>
          </cell>
          <cell r="K55" t="str">
            <v>5110304016</v>
          </cell>
          <cell r="L55" t="str">
            <v>6210219008</v>
          </cell>
          <cell r="M55" t="str">
            <v>9200000012</v>
          </cell>
        </row>
        <row r="56">
          <cell r="A56" t="str">
            <v>P001</v>
          </cell>
          <cell r="B56">
            <v>2203000014</v>
          </cell>
          <cell r="C56" t="str">
            <v>PELLET GIRASOL</v>
          </cell>
          <cell r="D56" t="str">
            <v>L1</v>
          </cell>
          <cell r="E56">
            <v>281</v>
          </cell>
          <cell r="F56">
            <v>7</v>
          </cell>
          <cell r="G56">
            <v>50</v>
          </cell>
          <cell r="H56">
            <v>-48.18</v>
          </cell>
          <cell r="I56">
            <v>-2409</v>
          </cell>
          <cell r="J56">
            <v>19991030</v>
          </cell>
          <cell r="K56" t="str">
            <v>5110301016</v>
          </cell>
          <cell r="L56" t="str">
            <v>6210219005</v>
          </cell>
          <cell r="M56" t="str">
            <v>9200000004</v>
          </cell>
        </row>
        <row r="57">
          <cell r="A57" t="str">
            <v>P001</v>
          </cell>
          <cell r="B57">
            <v>2203000014</v>
          </cell>
          <cell r="C57" t="str">
            <v>PELLET GIRASOL</v>
          </cell>
          <cell r="D57" t="str">
            <v>L1</v>
          </cell>
          <cell r="E57">
            <v>280</v>
          </cell>
          <cell r="F57">
            <v>3</v>
          </cell>
          <cell r="G57">
            <v>50</v>
          </cell>
          <cell r="H57">
            <v>-16.3</v>
          </cell>
          <cell r="I57">
            <v>-815</v>
          </cell>
          <cell r="J57">
            <v>19991030</v>
          </cell>
          <cell r="K57" t="str">
            <v>5110302016</v>
          </cell>
          <cell r="L57" t="str">
            <v>6210219006</v>
          </cell>
          <cell r="M57" t="str">
            <v>9200000003</v>
          </cell>
        </row>
        <row r="58">
          <cell r="A58" t="str">
            <v>MF23</v>
          </cell>
          <cell r="B58">
            <v>3101020005</v>
          </cell>
          <cell r="C58" t="str">
            <v>GR MORGAN 742</v>
          </cell>
          <cell r="D58" t="str">
            <v>63</v>
          </cell>
          <cell r="E58">
            <v>635</v>
          </cell>
          <cell r="F58">
            <v>3</v>
          </cell>
          <cell r="G58">
            <v>90</v>
          </cell>
          <cell r="H58">
            <v>-60</v>
          </cell>
          <cell r="I58">
            <v>-5400</v>
          </cell>
          <cell r="J58">
            <v>19991031</v>
          </cell>
          <cell r="K58" t="str">
            <v>1140303001</v>
          </cell>
          <cell r="L58" t="str">
            <v>6210302003</v>
          </cell>
        </row>
        <row r="59">
          <cell r="A59" t="str">
            <v>MF32</v>
          </cell>
          <cell r="B59">
            <v>3101020005</v>
          </cell>
          <cell r="C59" t="str">
            <v>GR MORGAN 742</v>
          </cell>
          <cell r="D59" t="str">
            <v>63</v>
          </cell>
          <cell r="E59">
            <v>639</v>
          </cell>
          <cell r="F59">
            <v>3</v>
          </cell>
          <cell r="G59">
            <v>66.45</v>
          </cell>
          <cell r="H59">
            <v>-35</v>
          </cell>
          <cell r="I59">
            <v>-2325.75</v>
          </cell>
          <cell r="J59">
            <v>19991031</v>
          </cell>
          <cell r="K59" t="str">
            <v>1140303001</v>
          </cell>
          <cell r="L59" t="str">
            <v>6210302003</v>
          </cell>
        </row>
        <row r="60">
          <cell r="A60" t="str">
            <v>MF35</v>
          </cell>
          <cell r="B60">
            <v>3101020005</v>
          </cell>
          <cell r="C60" t="str">
            <v>GR MORGAN 742</v>
          </cell>
          <cell r="D60" t="str">
            <v>63</v>
          </cell>
          <cell r="E60">
            <v>644</v>
          </cell>
          <cell r="F60">
            <v>2</v>
          </cell>
          <cell r="G60">
            <v>66.45</v>
          </cell>
          <cell r="H60">
            <v>-28</v>
          </cell>
          <cell r="I60">
            <v>-1860.6000000000001</v>
          </cell>
          <cell r="J60">
            <v>19991031</v>
          </cell>
          <cell r="K60" t="str">
            <v>1140303001</v>
          </cell>
          <cell r="L60" t="str">
            <v>6210302003</v>
          </cell>
        </row>
        <row r="61">
          <cell r="A61" t="str">
            <v>P012</v>
          </cell>
          <cell r="B61">
            <v>3101020005</v>
          </cell>
          <cell r="C61" t="str">
            <v>GR MORGAN 742</v>
          </cell>
          <cell r="D61" t="str">
            <v>N1</v>
          </cell>
          <cell r="E61">
            <v>322</v>
          </cell>
          <cell r="F61">
            <v>3</v>
          </cell>
          <cell r="G61">
            <v>90</v>
          </cell>
          <cell r="H61">
            <v>-18</v>
          </cell>
          <cell r="I61">
            <v>-1620</v>
          </cell>
          <cell r="J61">
            <v>19991031</v>
          </cell>
          <cell r="K61" t="str">
            <v>1140303001</v>
          </cell>
          <cell r="L61" t="str">
            <v>6210302003</v>
          </cell>
          <cell r="M61" t="str">
            <v>9100000003</v>
          </cell>
        </row>
        <row r="62">
          <cell r="A62" t="str">
            <v>TG01</v>
          </cell>
          <cell r="B62">
            <v>3101020005</v>
          </cell>
          <cell r="C62" t="str">
            <v>GR MORGAN 742</v>
          </cell>
          <cell r="D62" t="str">
            <v>63</v>
          </cell>
          <cell r="E62">
            <v>612</v>
          </cell>
          <cell r="F62">
            <v>5</v>
          </cell>
          <cell r="G62">
            <v>66.45</v>
          </cell>
          <cell r="H62">
            <v>-46</v>
          </cell>
          <cell r="I62">
            <v>-3056.7000000000003</v>
          </cell>
          <cell r="J62">
            <v>19991031</v>
          </cell>
          <cell r="K62" t="str">
            <v>1140303001</v>
          </cell>
          <cell r="L62" t="str">
            <v>6210302003</v>
          </cell>
        </row>
        <row r="63">
          <cell r="A63" t="str">
            <v>TG02</v>
          </cell>
          <cell r="B63">
            <v>3101020005</v>
          </cell>
          <cell r="C63" t="str">
            <v>GR MORGAN 742</v>
          </cell>
          <cell r="D63" t="str">
            <v>63</v>
          </cell>
          <cell r="E63">
            <v>616</v>
          </cell>
          <cell r="F63">
            <v>6</v>
          </cell>
          <cell r="G63">
            <v>66.45</v>
          </cell>
          <cell r="H63">
            <v>-77</v>
          </cell>
          <cell r="I63">
            <v>-5116.6500000000005</v>
          </cell>
          <cell r="J63">
            <v>19991031</v>
          </cell>
          <cell r="K63" t="str">
            <v>1140303001</v>
          </cell>
          <cell r="L63" t="str">
            <v>6210302003</v>
          </cell>
        </row>
        <row r="64">
          <cell r="A64" t="str">
            <v>TG03</v>
          </cell>
          <cell r="B64">
            <v>3101020005</v>
          </cell>
          <cell r="C64" t="str">
            <v>GR MORGAN 742</v>
          </cell>
          <cell r="D64" t="str">
            <v>63</v>
          </cell>
          <cell r="E64">
            <v>613</v>
          </cell>
          <cell r="F64">
            <v>2</v>
          </cell>
          <cell r="G64">
            <v>66.45</v>
          </cell>
          <cell r="H64">
            <v>-111</v>
          </cell>
          <cell r="I64">
            <v>-7375.9500000000007</v>
          </cell>
          <cell r="J64">
            <v>19991031</v>
          </cell>
          <cell r="K64" t="str">
            <v>1140303001</v>
          </cell>
          <cell r="L64" t="str">
            <v>6210302003</v>
          </cell>
        </row>
        <row r="65">
          <cell r="A65" t="str">
            <v>TG29</v>
          </cell>
          <cell r="B65">
            <v>3101020005</v>
          </cell>
          <cell r="C65" t="str">
            <v>GR MORGAN 742</v>
          </cell>
          <cell r="D65" t="str">
            <v>63</v>
          </cell>
          <cell r="E65">
            <v>611</v>
          </cell>
          <cell r="F65">
            <v>5</v>
          </cell>
          <cell r="G65">
            <v>66.45</v>
          </cell>
          <cell r="H65">
            <v>-36</v>
          </cell>
          <cell r="I65">
            <v>-2392.2000000000003</v>
          </cell>
          <cell r="J65">
            <v>19991031</v>
          </cell>
          <cell r="K65" t="str">
            <v>1140303001</v>
          </cell>
          <cell r="L65" t="str">
            <v>6210302003</v>
          </cell>
        </row>
        <row r="66">
          <cell r="A66" t="str">
            <v>P005</v>
          </cell>
          <cell r="B66">
            <v>3101020008</v>
          </cell>
          <cell r="C66" t="str">
            <v>GR T.C. 2001</v>
          </cell>
          <cell r="D66" t="str">
            <v>H1</v>
          </cell>
          <cell r="E66">
            <v>204</v>
          </cell>
          <cell r="F66">
            <v>2</v>
          </cell>
          <cell r="G66">
            <v>35</v>
          </cell>
          <cell r="H66">
            <v>-11</v>
          </cell>
          <cell r="I66">
            <v>-385</v>
          </cell>
          <cell r="J66">
            <v>19991029</v>
          </cell>
          <cell r="K66" t="str">
            <v>1140303001</v>
          </cell>
          <cell r="L66" t="str">
            <v>6210302003</v>
          </cell>
          <cell r="M66" t="str">
            <v>9100000003</v>
          </cell>
        </row>
        <row r="67">
          <cell r="A67" t="str">
            <v>P005</v>
          </cell>
          <cell r="B67">
            <v>3101020008</v>
          </cell>
          <cell r="C67" t="str">
            <v>GR T.C. 2001</v>
          </cell>
          <cell r="D67" t="str">
            <v>H1</v>
          </cell>
          <cell r="E67">
            <v>206</v>
          </cell>
          <cell r="F67">
            <v>1</v>
          </cell>
          <cell r="G67">
            <v>35</v>
          </cell>
          <cell r="H67">
            <v>-12</v>
          </cell>
          <cell r="I67">
            <v>-420</v>
          </cell>
          <cell r="J67">
            <v>19991029</v>
          </cell>
          <cell r="K67" t="str">
            <v>1140303001</v>
          </cell>
          <cell r="L67" t="str">
            <v>6210302003</v>
          </cell>
          <cell r="M67" t="str">
            <v>9100000003</v>
          </cell>
        </row>
        <row r="68">
          <cell r="A68" t="str">
            <v>P012</v>
          </cell>
          <cell r="B68">
            <v>3101020008</v>
          </cell>
          <cell r="C68" t="str">
            <v>GR T.C. 2001</v>
          </cell>
          <cell r="D68" t="str">
            <v>N1</v>
          </cell>
          <cell r="E68">
            <v>322</v>
          </cell>
          <cell r="F68">
            <v>2</v>
          </cell>
          <cell r="G68">
            <v>66.66</v>
          </cell>
          <cell r="H68">
            <v>-1</v>
          </cell>
          <cell r="I68">
            <v>-66.66</v>
          </cell>
          <cell r="J68">
            <v>19991031</v>
          </cell>
          <cell r="K68" t="str">
            <v>1140303001</v>
          </cell>
          <cell r="L68" t="str">
            <v>6210302003</v>
          </cell>
          <cell r="M68" t="str">
            <v>9100000003</v>
          </cell>
        </row>
        <row r="69">
          <cell r="A69" t="str">
            <v>S001</v>
          </cell>
          <cell r="B69">
            <v>3101020008</v>
          </cell>
          <cell r="C69" t="str">
            <v>GR T.C. 2001</v>
          </cell>
          <cell r="D69" t="str">
            <v>63</v>
          </cell>
          <cell r="E69">
            <v>624</v>
          </cell>
          <cell r="F69">
            <v>1</v>
          </cell>
          <cell r="G69">
            <v>35</v>
          </cell>
          <cell r="H69">
            <v>-45</v>
          </cell>
          <cell r="I69">
            <v>-1575</v>
          </cell>
          <cell r="J69">
            <v>19991031</v>
          </cell>
          <cell r="K69" t="str">
            <v>1140303001</v>
          </cell>
          <cell r="L69" t="str">
            <v>6210302003</v>
          </cell>
        </row>
        <row r="70">
          <cell r="A70" t="str">
            <v>S002</v>
          </cell>
          <cell r="B70">
            <v>3101020008</v>
          </cell>
          <cell r="C70" t="str">
            <v>GR T.C. 2001</v>
          </cell>
          <cell r="D70" t="str">
            <v>63</v>
          </cell>
          <cell r="E70">
            <v>627</v>
          </cell>
          <cell r="F70">
            <v>1</v>
          </cell>
          <cell r="G70">
            <v>35</v>
          </cell>
          <cell r="H70">
            <v>-36</v>
          </cell>
          <cell r="I70">
            <v>-1260</v>
          </cell>
          <cell r="J70">
            <v>19991031</v>
          </cell>
          <cell r="K70" t="str">
            <v>1140303001</v>
          </cell>
          <cell r="L70" t="str">
            <v>6210302003</v>
          </cell>
        </row>
        <row r="71">
          <cell r="A71" t="str">
            <v>TL06</v>
          </cell>
          <cell r="B71">
            <v>3101020008</v>
          </cell>
          <cell r="C71" t="str">
            <v>GR T.C. 2001</v>
          </cell>
          <cell r="D71" t="str">
            <v>63</v>
          </cell>
          <cell r="E71">
            <v>621</v>
          </cell>
          <cell r="F71">
            <v>9</v>
          </cell>
          <cell r="G71">
            <v>35</v>
          </cell>
          <cell r="H71">
            <v>-6</v>
          </cell>
          <cell r="I71">
            <v>-210</v>
          </cell>
          <cell r="J71">
            <v>19991031</v>
          </cell>
          <cell r="K71" t="str">
            <v>1140303001</v>
          </cell>
          <cell r="L71" t="str">
            <v>6210302003</v>
          </cell>
        </row>
        <row r="72">
          <cell r="A72" t="str">
            <v>P005</v>
          </cell>
          <cell r="B72">
            <v>3101020013</v>
          </cell>
          <cell r="C72" t="str">
            <v>GR CARGILL 515</v>
          </cell>
          <cell r="D72" t="str">
            <v>H1</v>
          </cell>
          <cell r="E72">
            <v>206</v>
          </cell>
          <cell r="F72">
            <v>2</v>
          </cell>
          <cell r="G72">
            <v>50</v>
          </cell>
          <cell r="H72">
            <v>-8</v>
          </cell>
          <cell r="I72">
            <v>-400</v>
          </cell>
          <cell r="J72">
            <v>19991029</v>
          </cell>
          <cell r="K72" t="str">
            <v>1140303001</v>
          </cell>
          <cell r="L72" t="str">
            <v>6210302003</v>
          </cell>
          <cell r="M72" t="str">
            <v>9100000003</v>
          </cell>
        </row>
        <row r="73">
          <cell r="A73" t="str">
            <v>TA26</v>
          </cell>
          <cell r="B73">
            <v>3101020015</v>
          </cell>
          <cell r="C73" t="str">
            <v>GR CONF.M. 9338</v>
          </cell>
          <cell r="D73" t="str">
            <v>64</v>
          </cell>
          <cell r="E73">
            <v>155</v>
          </cell>
          <cell r="F73">
            <v>1</v>
          </cell>
          <cell r="G73">
            <v>80</v>
          </cell>
          <cell r="H73">
            <v>-95</v>
          </cell>
          <cell r="I73">
            <v>-7600</v>
          </cell>
          <cell r="J73">
            <v>19991031</v>
          </cell>
          <cell r="K73" t="str">
            <v>1140304001</v>
          </cell>
          <cell r="L73" t="str">
            <v>6210302004</v>
          </cell>
        </row>
        <row r="74">
          <cell r="A74" t="str">
            <v>TA30</v>
          </cell>
          <cell r="B74">
            <v>3101020015</v>
          </cell>
          <cell r="C74" t="str">
            <v>GR CONF.M. 9338</v>
          </cell>
          <cell r="D74" t="str">
            <v>64</v>
          </cell>
          <cell r="E74">
            <v>158</v>
          </cell>
          <cell r="F74">
            <v>1</v>
          </cell>
          <cell r="G74">
            <v>80</v>
          </cell>
          <cell r="H74">
            <v>-98</v>
          </cell>
          <cell r="I74">
            <v>-7840</v>
          </cell>
          <cell r="J74">
            <v>19991031</v>
          </cell>
          <cell r="K74" t="str">
            <v>1140304001</v>
          </cell>
          <cell r="L74" t="str">
            <v>6210302004</v>
          </cell>
        </row>
        <row r="75">
          <cell r="A75" t="str">
            <v>TA33</v>
          </cell>
          <cell r="B75">
            <v>3101020015</v>
          </cell>
          <cell r="C75" t="str">
            <v>GR CONF.M. 9338</v>
          </cell>
          <cell r="D75" t="str">
            <v>64</v>
          </cell>
          <cell r="E75">
            <v>160</v>
          </cell>
          <cell r="F75">
            <v>1</v>
          </cell>
          <cell r="G75">
            <v>80</v>
          </cell>
          <cell r="H75">
            <v>-31</v>
          </cell>
          <cell r="I75">
            <v>-2480</v>
          </cell>
          <cell r="J75">
            <v>19991031</v>
          </cell>
          <cell r="K75" t="str">
            <v>1140304001</v>
          </cell>
          <cell r="L75" t="str">
            <v>6210302004</v>
          </cell>
        </row>
        <row r="76">
          <cell r="A76" t="str">
            <v>P014</v>
          </cell>
          <cell r="B76">
            <v>3101020018</v>
          </cell>
          <cell r="C76" t="str">
            <v>GR CONTIFLOR 15</v>
          </cell>
          <cell r="D76" t="str">
            <v>S1</v>
          </cell>
          <cell r="E76">
            <v>319</v>
          </cell>
          <cell r="F76">
            <v>2</v>
          </cell>
          <cell r="G76">
            <v>91.08</v>
          </cell>
          <cell r="H76">
            <v>-8</v>
          </cell>
          <cell r="I76">
            <v>-728.64</v>
          </cell>
          <cell r="J76">
            <v>19991031</v>
          </cell>
          <cell r="K76" t="str">
            <v>1140303001</v>
          </cell>
          <cell r="L76" t="str">
            <v>6210302003</v>
          </cell>
          <cell r="M76" t="str">
            <v>9100000003</v>
          </cell>
        </row>
        <row r="77">
          <cell r="A77" t="str">
            <v>P014</v>
          </cell>
          <cell r="B77">
            <v>3101020018</v>
          </cell>
          <cell r="C77" t="str">
            <v>GR CONTIFLOR 15</v>
          </cell>
          <cell r="D77" t="str">
            <v>S1</v>
          </cell>
          <cell r="E77">
            <v>320</v>
          </cell>
          <cell r="F77">
            <v>2</v>
          </cell>
          <cell r="G77">
            <v>91.08</v>
          </cell>
          <cell r="H77">
            <v>-3</v>
          </cell>
          <cell r="I77">
            <v>-273.24</v>
          </cell>
          <cell r="J77">
            <v>19991031</v>
          </cell>
          <cell r="K77" t="str">
            <v>1140303001</v>
          </cell>
          <cell r="L77" t="str">
            <v>6210302003</v>
          </cell>
          <cell r="M77" t="str">
            <v>9100000003</v>
          </cell>
        </row>
        <row r="78">
          <cell r="A78" t="str">
            <v>P014</v>
          </cell>
          <cell r="B78">
            <v>3101020018</v>
          </cell>
          <cell r="C78" t="str">
            <v>GR CONTIFLOR 15</v>
          </cell>
          <cell r="D78" t="str">
            <v>S1</v>
          </cell>
          <cell r="E78">
            <v>321</v>
          </cell>
          <cell r="F78">
            <v>2</v>
          </cell>
          <cell r="G78">
            <v>91.08</v>
          </cell>
          <cell r="H78">
            <v>-7</v>
          </cell>
          <cell r="I78">
            <v>-637.55999999999995</v>
          </cell>
          <cell r="J78">
            <v>19991031</v>
          </cell>
          <cell r="K78" t="str">
            <v>1140303001</v>
          </cell>
          <cell r="L78" t="str">
            <v>6210302003</v>
          </cell>
          <cell r="M78" t="str">
            <v>9100000003</v>
          </cell>
        </row>
        <row r="79">
          <cell r="A79" t="str">
            <v>S001</v>
          </cell>
          <cell r="B79">
            <v>3101020018</v>
          </cell>
          <cell r="C79" t="str">
            <v>GR CONTIFLOR 15</v>
          </cell>
          <cell r="D79" t="str">
            <v>63</v>
          </cell>
          <cell r="E79">
            <v>625</v>
          </cell>
          <cell r="F79">
            <v>1</v>
          </cell>
          <cell r="G79">
            <v>76</v>
          </cell>
          <cell r="H79">
            <v>-30</v>
          </cell>
          <cell r="I79">
            <v>-2280</v>
          </cell>
          <cell r="J79">
            <v>19991031</v>
          </cell>
          <cell r="K79" t="str">
            <v>1140303001</v>
          </cell>
          <cell r="L79" t="str">
            <v>6210302003</v>
          </cell>
        </row>
        <row r="80">
          <cell r="A80" t="str">
            <v>TO12</v>
          </cell>
          <cell r="B80">
            <v>3101020018</v>
          </cell>
          <cell r="C80" t="str">
            <v>GR CONTIFLOR 15</v>
          </cell>
          <cell r="D80" t="str">
            <v>S1</v>
          </cell>
          <cell r="E80">
            <v>335</v>
          </cell>
          <cell r="F80">
            <v>6</v>
          </cell>
          <cell r="G80">
            <v>76</v>
          </cell>
          <cell r="H80">
            <v>-55</v>
          </cell>
          <cell r="I80">
            <v>-4180</v>
          </cell>
          <cell r="J80">
            <v>19991031</v>
          </cell>
          <cell r="K80" t="str">
            <v>1140303001</v>
          </cell>
          <cell r="L80" t="str">
            <v>6210302003</v>
          </cell>
          <cell r="M80" t="str">
            <v>9100000003</v>
          </cell>
        </row>
        <row r="81">
          <cell r="A81" t="str">
            <v>TZ01</v>
          </cell>
          <cell r="B81">
            <v>3101020018</v>
          </cell>
          <cell r="C81" t="str">
            <v>GR CONTIFLOR 15</v>
          </cell>
          <cell r="D81" t="str">
            <v>63</v>
          </cell>
          <cell r="E81">
            <v>603</v>
          </cell>
          <cell r="F81">
            <v>1</v>
          </cell>
          <cell r="G81">
            <v>76</v>
          </cell>
          <cell r="H81">
            <v>-20</v>
          </cell>
          <cell r="I81">
            <v>-1520</v>
          </cell>
          <cell r="J81">
            <v>19991031</v>
          </cell>
          <cell r="K81" t="str">
            <v>1140303001</v>
          </cell>
          <cell r="L81" t="str">
            <v>6210302003</v>
          </cell>
        </row>
        <row r="82">
          <cell r="A82" t="str">
            <v>TZ02</v>
          </cell>
          <cell r="B82">
            <v>3101020018</v>
          </cell>
          <cell r="C82" t="str">
            <v>GR CONTIFLOR 15</v>
          </cell>
          <cell r="D82" t="str">
            <v>63</v>
          </cell>
          <cell r="E82">
            <v>609</v>
          </cell>
          <cell r="F82">
            <v>1</v>
          </cell>
          <cell r="G82">
            <v>76</v>
          </cell>
          <cell r="H82">
            <v>-23</v>
          </cell>
          <cell r="I82">
            <v>-1748</v>
          </cell>
          <cell r="J82">
            <v>19991031</v>
          </cell>
          <cell r="K82" t="str">
            <v>1140303001</v>
          </cell>
          <cell r="L82" t="str">
            <v>6210302003</v>
          </cell>
        </row>
        <row r="83">
          <cell r="A83" t="str">
            <v>P012</v>
          </cell>
          <cell r="B83">
            <v>3101020019</v>
          </cell>
          <cell r="C83" t="str">
            <v>GR CONTIFLOR 3</v>
          </cell>
          <cell r="D83" t="str">
            <v>N1</v>
          </cell>
          <cell r="E83">
            <v>335</v>
          </cell>
          <cell r="F83">
            <v>1</v>
          </cell>
          <cell r="G83">
            <v>84.15</v>
          </cell>
          <cell r="H83">
            <v>-7</v>
          </cell>
          <cell r="I83">
            <v>-589.05000000000007</v>
          </cell>
          <cell r="J83">
            <v>19991031</v>
          </cell>
          <cell r="K83" t="str">
            <v>1140303001</v>
          </cell>
          <cell r="L83" t="str">
            <v>6210302003</v>
          </cell>
          <cell r="M83" t="str">
            <v>9100000003</v>
          </cell>
        </row>
        <row r="84">
          <cell r="A84" t="str">
            <v>MF23</v>
          </cell>
          <cell r="B84">
            <v>3101020022</v>
          </cell>
          <cell r="C84" t="str">
            <v>GR CONTIFLOR 9</v>
          </cell>
          <cell r="D84" t="str">
            <v>63</v>
          </cell>
          <cell r="E84">
            <v>635</v>
          </cell>
          <cell r="F84">
            <v>1</v>
          </cell>
          <cell r="G84">
            <v>92.92</v>
          </cell>
          <cell r="H84">
            <v>-57</v>
          </cell>
          <cell r="I84">
            <v>-5296.4400000000005</v>
          </cell>
          <cell r="J84">
            <v>19991031</v>
          </cell>
          <cell r="K84" t="str">
            <v>1140303001</v>
          </cell>
          <cell r="L84" t="str">
            <v>6210302003</v>
          </cell>
        </row>
        <row r="85">
          <cell r="A85" t="str">
            <v>MF28</v>
          </cell>
          <cell r="B85">
            <v>3101020022</v>
          </cell>
          <cell r="C85" t="str">
            <v>GR CONTIFLOR 9</v>
          </cell>
          <cell r="D85" t="str">
            <v>63</v>
          </cell>
          <cell r="E85">
            <v>642</v>
          </cell>
          <cell r="F85">
            <v>1</v>
          </cell>
          <cell r="G85">
            <v>82.93</v>
          </cell>
          <cell r="H85">
            <v>-23</v>
          </cell>
          <cell r="I85">
            <v>-1907.39</v>
          </cell>
          <cell r="J85">
            <v>19991031</v>
          </cell>
          <cell r="K85" t="str">
            <v>1140303001</v>
          </cell>
          <cell r="L85" t="str">
            <v>6210302003</v>
          </cell>
        </row>
        <row r="86">
          <cell r="A86" t="str">
            <v>MF32</v>
          </cell>
          <cell r="B86">
            <v>3101020022</v>
          </cell>
          <cell r="C86" t="str">
            <v>GR CONTIFLOR 9</v>
          </cell>
          <cell r="D86" t="str">
            <v>63</v>
          </cell>
          <cell r="E86">
            <v>639</v>
          </cell>
          <cell r="F86">
            <v>1</v>
          </cell>
          <cell r="G86">
            <v>82.93</v>
          </cell>
          <cell r="H86">
            <v>-35</v>
          </cell>
          <cell r="I86">
            <v>-2902.55</v>
          </cell>
          <cell r="J86">
            <v>19991031</v>
          </cell>
          <cell r="K86" t="str">
            <v>1140303001</v>
          </cell>
          <cell r="L86" t="str">
            <v>6210302003</v>
          </cell>
        </row>
        <row r="87">
          <cell r="A87" t="str">
            <v>MF35</v>
          </cell>
          <cell r="B87">
            <v>3101020022</v>
          </cell>
          <cell r="C87" t="str">
            <v>GR CONTIFLOR 9</v>
          </cell>
          <cell r="D87" t="str">
            <v>63</v>
          </cell>
          <cell r="E87">
            <v>644</v>
          </cell>
          <cell r="F87">
            <v>1</v>
          </cell>
          <cell r="G87">
            <v>82.93</v>
          </cell>
          <cell r="H87">
            <v>-16</v>
          </cell>
          <cell r="I87">
            <v>-1326.88</v>
          </cell>
          <cell r="J87">
            <v>19991031</v>
          </cell>
          <cell r="K87" t="str">
            <v>1140303001</v>
          </cell>
          <cell r="L87" t="str">
            <v>6210302003</v>
          </cell>
        </row>
        <row r="88">
          <cell r="A88" t="str">
            <v>P012</v>
          </cell>
          <cell r="B88">
            <v>3101020023</v>
          </cell>
          <cell r="C88" t="str">
            <v>GR DK 4030</v>
          </cell>
          <cell r="D88" t="str">
            <v>N1</v>
          </cell>
          <cell r="E88">
            <v>318</v>
          </cell>
          <cell r="F88">
            <v>1</v>
          </cell>
          <cell r="G88">
            <v>77.626000000000005</v>
          </cell>
          <cell r="H88">
            <v>-8</v>
          </cell>
          <cell r="I88">
            <v>-621.00800000000004</v>
          </cell>
          <cell r="J88">
            <v>19991031</v>
          </cell>
          <cell r="K88" t="str">
            <v>1140303001</v>
          </cell>
          <cell r="L88" t="str">
            <v>6210302003</v>
          </cell>
          <cell r="M88" t="str">
            <v>9100000003</v>
          </cell>
        </row>
        <row r="89">
          <cell r="A89" t="str">
            <v>P012</v>
          </cell>
          <cell r="B89">
            <v>3101020023</v>
          </cell>
          <cell r="C89" t="str">
            <v>GR DK 4030</v>
          </cell>
          <cell r="D89" t="str">
            <v>N1</v>
          </cell>
          <cell r="E89">
            <v>319</v>
          </cell>
          <cell r="F89">
            <v>1</v>
          </cell>
          <cell r="G89">
            <v>77.626000000000005</v>
          </cell>
          <cell r="H89">
            <v>-16</v>
          </cell>
          <cell r="I89">
            <v>-1242.0160000000001</v>
          </cell>
          <cell r="J89">
            <v>19991031</v>
          </cell>
          <cell r="K89" t="str">
            <v>1140303001</v>
          </cell>
          <cell r="L89" t="str">
            <v>6210302003</v>
          </cell>
          <cell r="M89" t="str">
            <v>9100000003</v>
          </cell>
        </row>
        <row r="90">
          <cell r="A90" t="str">
            <v>P012</v>
          </cell>
          <cell r="B90">
            <v>3101020023</v>
          </cell>
          <cell r="C90" t="str">
            <v>GR DK 4030</v>
          </cell>
          <cell r="D90" t="str">
            <v>N1</v>
          </cell>
          <cell r="E90">
            <v>320</v>
          </cell>
          <cell r="F90">
            <v>1</v>
          </cell>
          <cell r="G90">
            <v>77.626000000000005</v>
          </cell>
          <cell r="H90">
            <v>-16</v>
          </cell>
          <cell r="I90">
            <v>-1242.0160000000001</v>
          </cell>
          <cell r="J90">
            <v>19991031</v>
          </cell>
          <cell r="K90" t="str">
            <v>1140303001</v>
          </cell>
          <cell r="L90" t="str">
            <v>6210302003</v>
          </cell>
          <cell r="M90" t="str">
            <v>9100000003</v>
          </cell>
        </row>
        <row r="91">
          <cell r="A91" t="str">
            <v>P012</v>
          </cell>
          <cell r="B91">
            <v>3101020023</v>
          </cell>
          <cell r="C91" t="str">
            <v>GR DK 4030</v>
          </cell>
          <cell r="D91" t="str">
            <v>N1</v>
          </cell>
          <cell r="E91">
            <v>321</v>
          </cell>
          <cell r="F91">
            <v>1</v>
          </cell>
          <cell r="G91">
            <v>77.626000000000005</v>
          </cell>
          <cell r="H91">
            <v>-19</v>
          </cell>
          <cell r="I91">
            <v>-1474.894</v>
          </cell>
          <cell r="J91">
            <v>19991031</v>
          </cell>
          <cell r="K91" t="str">
            <v>1140303001</v>
          </cell>
          <cell r="L91" t="str">
            <v>6210302003</v>
          </cell>
          <cell r="M91" t="str">
            <v>9100000003</v>
          </cell>
        </row>
        <row r="92">
          <cell r="A92" t="str">
            <v>P012</v>
          </cell>
          <cell r="B92">
            <v>3101020023</v>
          </cell>
          <cell r="C92" t="str">
            <v>GR DK 4030</v>
          </cell>
          <cell r="D92" t="str">
            <v>N1</v>
          </cell>
          <cell r="E92">
            <v>322</v>
          </cell>
          <cell r="F92">
            <v>1</v>
          </cell>
          <cell r="G92">
            <v>77.626000000000005</v>
          </cell>
          <cell r="H92">
            <v>-2</v>
          </cell>
          <cell r="I92">
            <v>-155.25200000000001</v>
          </cell>
          <cell r="J92">
            <v>19991031</v>
          </cell>
          <cell r="K92" t="str">
            <v>1140303001</v>
          </cell>
          <cell r="L92" t="str">
            <v>6210302003</v>
          </cell>
          <cell r="M92" t="str">
            <v>9100000003</v>
          </cell>
        </row>
        <row r="93">
          <cell r="A93" t="str">
            <v>P005</v>
          </cell>
          <cell r="B93">
            <v>3101020027</v>
          </cell>
          <cell r="C93" t="str">
            <v>GR PARAISO 3</v>
          </cell>
          <cell r="D93" t="str">
            <v>H1</v>
          </cell>
          <cell r="E93">
            <v>204</v>
          </cell>
          <cell r="F93">
            <v>1</v>
          </cell>
          <cell r="G93">
            <v>62.62</v>
          </cell>
          <cell r="H93">
            <v>-47.5</v>
          </cell>
          <cell r="I93">
            <v>-2974.45</v>
          </cell>
          <cell r="J93">
            <v>19991029</v>
          </cell>
          <cell r="K93" t="str">
            <v>1140303001</v>
          </cell>
          <cell r="L93" t="str">
            <v>6210302003</v>
          </cell>
          <cell r="M93" t="str">
            <v>9100000003</v>
          </cell>
        </row>
        <row r="94">
          <cell r="A94" t="str">
            <v>P005</v>
          </cell>
          <cell r="B94">
            <v>3101020027</v>
          </cell>
          <cell r="C94" t="str">
            <v>GR PARAISO 3</v>
          </cell>
          <cell r="D94" t="str">
            <v>H1</v>
          </cell>
          <cell r="E94">
            <v>205</v>
          </cell>
          <cell r="F94">
            <v>1</v>
          </cell>
          <cell r="G94">
            <v>62.62</v>
          </cell>
          <cell r="H94">
            <v>-22.5</v>
          </cell>
          <cell r="I94">
            <v>-1408.95</v>
          </cell>
          <cell r="J94">
            <v>19991029</v>
          </cell>
          <cell r="K94" t="str">
            <v>1140303001</v>
          </cell>
          <cell r="L94" t="str">
            <v>6210302003</v>
          </cell>
          <cell r="M94" t="str">
            <v>9100000003</v>
          </cell>
        </row>
        <row r="95">
          <cell r="A95" t="str">
            <v>TO12</v>
          </cell>
          <cell r="B95">
            <v>3101020027</v>
          </cell>
          <cell r="C95" t="str">
            <v>GR PARAISO 3</v>
          </cell>
          <cell r="D95" t="str">
            <v>S1</v>
          </cell>
          <cell r="E95">
            <v>334</v>
          </cell>
          <cell r="F95">
            <v>7</v>
          </cell>
          <cell r="G95">
            <v>62.62</v>
          </cell>
          <cell r="H95">
            <v>-12</v>
          </cell>
          <cell r="I95">
            <v>-751.43999999999994</v>
          </cell>
          <cell r="J95">
            <v>19991031</v>
          </cell>
          <cell r="K95" t="str">
            <v>1140303001</v>
          </cell>
          <cell r="L95" t="str">
            <v>6210302003</v>
          </cell>
          <cell r="M95" t="str">
            <v>9100000003</v>
          </cell>
        </row>
        <row r="96">
          <cell r="A96" t="str">
            <v>P014</v>
          </cell>
          <cell r="B96">
            <v>3101020036</v>
          </cell>
          <cell r="C96" t="str">
            <v>GR TC 2000</v>
          </cell>
          <cell r="D96" t="str">
            <v>S1</v>
          </cell>
          <cell r="E96">
            <v>320</v>
          </cell>
          <cell r="F96">
            <v>1</v>
          </cell>
          <cell r="G96">
            <v>38.618000000000002</v>
          </cell>
          <cell r="H96">
            <v>-26</v>
          </cell>
          <cell r="I96">
            <v>-1004.0680000000001</v>
          </cell>
          <cell r="J96">
            <v>19991031</v>
          </cell>
          <cell r="K96" t="str">
            <v>1140303001</v>
          </cell>
          <cell r="L96" t="str">
            <v>6210302003</v>
          </cell>
          <cell r="M96" t="str">
            <v>9100000003</v>
          </cell>
        </row>
        <row r="97">
          <cell r="A97" t="str">
            <v>P014</v>
          </cell>
          <cell r="B97">
            <v>3101020036</v>
          </cell>
          <cell r="C97" t="str">
            <v>GR TC 2000</v>
          </cell>
          <cell r="D97" t="str">
            <v>S1</v>
          </cell>
          <cell r="E97">
            <v>321</v>
          </cell>
          <cell r="F97">
            <v>1</v>
          </cell>
          <cell r="G97">
            <v>38.618000000000002</v>
          </cell>
          <cell r="H97">
            <v>-17</v>
          </cell>
          <cell r="I97">
            <v>-656.50600000000009</v>
          </cell>
          <cell r="J97">
            <v>19991031</v>
          </cell>
          <cell r="K97" t="str">
            <v>1140303001</v>
          </cell>
          <cell r="L97" t="str">
            <v>6210302003</v>
          </cell>
          <cell r="M97" t="str">
            <v>9100000003</v>
          </cell>
        </row>
        <row r="98">
          <cell r="A98" t="str">
            <v>TL04</v>
          </cell>
          <cell r="B98">
            <v>3101020036</v>
          </cell>
          <cell r="C98" t="str">
            <v>GR TC 2000</v>
          </cell>
          <cell r="D98" t="str">
            <v>63</v>
          </cell>
          <cell r="E98">
            <v>622</v>
          </cell>
          <cell r="F98">
            <v>6</v>
          </cell>
          <cell r="G98">
            <v>35</v>
          </cell>
          <cell r="H98">
            <v>-66</v>
          </cell>
          <cell r="I98">
            <v>-2310</v>
          </cell>
          <cell r="J98">
            <v>19991031</v>
          </cell>
          <cell r="K98" t="str">
            <v>1140303001</v>
          </cell>
          <cell r="L98" t="str">
            <v>6210302003</v>
          </cell>
        </row>
        <row r="99">
          <cell r="A99" t="str">
            <v>TL06</v>
          </cell>
          <cell r="B99">
            <v>3101020036</v>
          </cell>
          <cell r="C99" t="str">
            <v>GR TC 2000</v>
          </cell>
          <cell r="D99" t="str">
            <v>63</v>
          </cell>
          <cell r="E99">
            <v>621</v>
          </cell>
          <cell r="F99">
            <v>7</v>
          </cell>
          <cell r="G99">
            <v>35</v>
          </cell>
          <cell r="H99">
            <v>-8</v>
          </cell>
          <cell r="I99">
            <v>-280</v>
          </cell>
          <cell r="J99">
            <v>19991031</v>
          </cell>
          <cell r="K99" t="str">
            <v>1140303001</v>
          </cell>
          <cell r="L99" t="str">
            <v>6210302003</v>
          </cell>
        </row>
        <row r="100">
          <cell r="A100" t="str">
            <v>TO12</v>
          </cell>
          <cell r="B100">
            <v>3101020036</v>
          </cell>
          <cell r="C100" t="str">
            <v>GR TC 2000</v>
          </cell>
          <cell r="D100" t="str">
            <v>S1</v>
          </cell>
          <cell r="E100">
            <v>334</v>
          </cell>
          <cell r="F100">
            <v>6</v>
          </cell>
          <cell r="G100">
            <v>35</v>
          </cell>
          <cell r="H100">
            <v>-56</v>
          </cell>
          <cell r="I100">
            <v>-1960</v>
          </cell>
          <cell r="J100">
            <v>19991031</v>
          </cell>
          <cell r="K100" t="str">
            <v>1140303001</v>
          </cell>
          <cell r="L100" t="str">
            <v>6210302003</v>
          </cell>
          <cell r="M100" t="str">
            <v>9100000003</v>
          </cell>
        </row>
        <row r="101">
          <cell r="A101" t="str">
            <v>P014</v>
          </cell>
          <cell r="B101">
            <v>3101020037</v>
          </cell>
          <cell r="C101" t="str">
            <v>GR TC 3001</v>
          </cell>
          <cell r="D101" t="str">
            <v>S1</v>
          </cell>
          <cell r="E101">
            <v>314</v>
          </cell>
          <cell r="F101">
            <v>2</v>
          </cell>
          <cell r="G101">
            <v>40</v>
          </cell>
          <cell r="H101">
            <v>-18</v>
          </cell>
          <cell r="I101">
            <v>-720</v>
          </cell>
          <cell r="J101">
            <v>19991031</v>
          </cell>
          <cell r="K101" t="str">
            <v>1140303001</v>
          </cell>
          <cell r="L101" t="str">
            <v>6210302003</v>
          </cell>
          <cell r="M101" t="str">
            <v>9100000003</v>
          </cell>
        </row>
        <row r="102">
          <cell r="A102" t="str">
            <v>P014</v>
          </cell>
          <cell r="B102">
            <v>3101020037</v>
          </cell>
          <cell r="C102" t="str">
            <v>GR TC 3001</v>
          </cell>
          <cell r="D102" t="str">
            <v>S1</v>
          </cell>
          <cell r="E102">
            <v>318</v>
          </cell>
          <cell r="F102">
            <v>1</v>
          </cell>
          <cell r="G102">
            <v>40</v>
          </cell>
          <cell r="H102">
            <v>-22</v>
          </cell>
          <cell r="I102">
            <v>-880</v>
          </cell>
          <cell r="J102">
            <v>19991031</v>
          </cell>
          <cell r="K102" t="str">
            <v>1140303001</v>
          </cell>
          <cell r="L102" t="str">
            <v>6210302003</v>
          </cell>
          <cell r="M102" t="str">
            <v>9100000003</v>
          </cell>
        </row>
        <row r="103">
          <cell r="A103" t="str">
            <v>P014</v>
          </cell>
          <cell r="B103">
            <v>3101020037</v>
          </cell>
          <cell r="C103" t="str">
            <v>GR TC 3001</v>
          </cell>
          <cell r="D103" t="str">
            <v>S1</v>
          </cell>
          <cell r="E103">
            <v>319</v>
          </cell>
          <cell r="F103">
            <v>1</v>
          </cell>
          <cell r="G103">
            <v>40</v>
          </cell>
          <cell r="H103">
            <v>-12</v>
          </cell>
          <cell r="I103">
            <v>-480</v>
          </cell>
          <cell r="J103">
            <v>19991031</v>
          </cell>
          <cell r="K103" t="str">
            <v>1140303001</v>
          </cell>
          <cell r="L103" t="str">
            <v>6210302003</v>
          </cell>
          <cell r="M103" t="str">
            <v>9100000003</v>
          </cell>
        </row>
        <row r="104">
          <cell r="A104" t="str">
            <v>P014</v>
          </cell>
          <cell r="B104">
            <v>3101020037</v>
          </cell>
          <cell r="C104" t="str">
            <v>GR TC 3001</v>
          </cell>
          <cell r="D104" t="str">
            <v>S1</v>
          </cell>
          <cell r="E104">
            <v>322</v>
          </cell>
          <cell r="F104">
            <v>1</v>
          </cell>
          <cell r="G104">
            <v>40</v>
          </cell>
          <cell r="H104">
            <v>-27</v>
          </cell>
          <cell r="I104">
            <v>-1080</v>
          </cell>
          <cell r="J104">
            <v>19991031</v>
          </cell>
          <cell r="K104" t="str">
            <v>1140303001</v>
          </cell>
          <cell r="L104" t="str">
            <v>6210302003</v>
          </cell>
          <cell r="M104" t="str">
            <v>9100000003</v>
          </cell>
        </row>
        <row r="105">
          <cell r="A105" t="str">
            <v>S001</v>
          </cell>
          <cell r="B105">
            <v>3101020037</v>
          </cell>
          <cell r="C105" t="str">
            <v>GR TC 3001</v>
          </cell>
          <cell r="D105" t="str">
            <v>63</v>
          </cell>
          <cell r="E105">
            <v>624</v>
          </cell>
          <cell r="F105">
            <v>2</v>
          </cell>
          <cell r="G105">
            <v>40</v>
          </cell>
          <cell r="H105">
            <v>-26</v>
          </cell>
          <cell r="I105">
            <v>-1040</v>
          </cell>
          <cell r="J105">
            <v>19991031</v>
          </cell>
          <cell r="K105" t="str">
            <v>1140303001</v>
          </cell>
          <cell r="L105" t="str">
            <v>6210302003</v>
          </cell>
        </row>
        <row r="106">
          <cell r="A106" t="str">
            <v>TL06</v>
          </cell>
          <cell r="B106">
            <v>3101020037</v>
          </cell>
          <cell r="C106" t="str">
            <v>GR TC 3001</v>
          </cell>
          <cell r="D106" t="str">
            <v>63</v>
          </cell>
          <cell r="E106">
            <v>621</v>
          </cell>
          <cell r="F106">
            <v>8</v>
          </cell>
          <cell r="G106">
            <v>40</v>
          </cell>
          <cell r="H106">
            <v>-58</v>
          </cell>
          <cell r="I106">
            <v>-2320</v>
          </cell>
          <cell r="J106">
            <v>19991031</v>
          </cell>
          <cell r="K106" t="str">
            <v>1140303001</v>
          </cell>
          <cell r="L106" t="str">
            <v>6210302003</v>
          </cell>
        </row>
        <row r="107">
          <cell r="A107" t="str">
            <v>TZ01</v>
          </cell>
          <cell r="B107">
            <v>3101020037</v>
          </cell>
          <cell r="C107" t="str">
            <v>GR TC 3001</v>
          </cell>
          <cell r="D107" t="str">
            <v>63</v>
          </cell>
          <cell r="E107">
            <v>604</v>
          </cell>
          <cell r="F107">
            <v>1</v>
          </cell>
          <cell r="G107">
            <v>40</v>
          </cell>
          <cell r="H107">
            <v>-64</v>
          </cell>
          <cell r="I107">
            <v>-2560</v>
          </cell>
          <cell r="J107">
            <v>19991031</v>
          </cell>
          <cell r="K107" t="str">
            <v>1140303001</v>
          </cell>
          <cell r="L107" t="str">
            <v>6210302003</v>
          </cell>
        </row>
        <row r="108">
          <cell r="A108" t="str">
            <v>TA26</v>
          </cell>
          <cell r="B108">
            <v>3101020040</v>
          </cell>
          <cell r="C108" t="str">
            <v>GR VICTORIA 807</v>
          </cell>
          <cell r="D108" t="str">
            <v>64</v>
          </cell>
          <cell r="E108">
            <v>155</v>
          </cell>
          <cell r="F108">
            <v>2</v>
          </cell>
          <cell r="G108">
            <v>80</v>
          </cell>
          <cell r="H108">
            <v>-55</v>
          </cell>
          <cell r="I108">
            <v>-4400</v>
          </cell>
          <cell r="J108">
            <v>19991031</v>
          </cell>
          <cell r="K108" t="str">
            <v>1140304001</v>
          </cell>
          <cell r="L108" t="str">
            <v>6210302004</v>
          </cell>
        </row>
        <row r="109">
          <cell r="A109" t="str">
            <v>TA30</v>
          </cell>
          <cell r="B109">
            <v>3101020040</v>
          </cell>
          <cell r="C109" t="str">
            <v>GR VICTORIA 807</v>
          </cell>
          <cell r="D109" t="str">
            <v>64</v>
          </cell>
          <cell r="E109">
            <v>157</v>
          </cell>
          <cell r="F109">
            <v>1</v>
          </cell>
          <cell r="G109">
            <v>80</v>
          </cell>
          <cell r="H109">
            <v>-98</v>
          </cell>
          <cell r="I109">
            <v>-7840</v>
          </cell>
          <cell r="J109">
            <v>19991031</v>
          </cell>
          <cell r="K109" t="str">
            <v>1140304001</v>
          </cell>
          <cell r="L109" t="str">
            <v>6210302004</v>
          </cell>
        </row>
        <row r="110">
          <cell r="A110" t="str">
            <v>P014</v>
          </cell>
          <cell r="B110">
            <v>3101020042</v>
          </cell>
          <cell r="C110" t="str">
            <v>GR P 288</v>
          </cell>
          <cell r="D110" t="str">
            <v>S1</v>
          </cell>
          <cell r="E110">
            <v>313</v>
          </cell>
          <cell r="F110">
            <v>1</v>
          </cell>
          <cell r="G110">
            <v>49</v>
          </cell>
          <cell r="H110">
            <v>-43</v>
          </cell>
          <cell r="I110">
            <v>-2107</v>
          </cell>
          <cell r="J110">
            <v>19991031</v>
          </cell>
          <cell r="K110" t="str">
            <v>1140303001</v>
          </cell>
          <cell r="L110" t="str">
            <v>6210302003</v>
          </cell>
          <cell r="M110" t="str">
            <v>9100000003</v>
          </cell>
        </row>
        <row r="111">
          <cell r="A111" t="str">
            <v>P014</v>
          </cell>
          <cell r="B111">
            <v>3101020042</v>
          </cell>
          <cell r="C111" t="str">
            <v>GR P 288</v>
          </cell>
          <cell r="D111" t="str">
            <v>S1</v>
          </cell>
          <cell r="E111">
            <v>314</v>
          </cell>
          <cell r="F111">
            <v>1</v>
          </cell>
          <cell r="G111">
            <v>49</v>
          </cell>
          <cell r="H111">
            <v>-40</v>
          </cell>
          <cell r="I111">
            <v>-1960</v>
          </cell>
          <cell r="J111">
            <v>19991031</v>
          </cell>
          <cell r="K111" t="str">
            <v>1140303001</v>
          </cell>
          <cell r="L111" t="str">
            <v>6210302003</v>
          </cell>
          <cell r="M111" t="str">
            <v>9100000003</v>
          </cell>
        </row>
        <row r="112">
          <cell r="A112" t="str">
            <v>MD01</v>
          </cell>
          <cell r="B112">
            <v>3101020046</v>
          </cell>
          <cell r="C112" t="str">
            <v>GR DK 3915</v>
          </cell>
          <cell r="D112" t="str">
            <v>63</v>
          </cell>
          <cell r="E112">
            <v>620</v>
          </cell>
          <cell r="F112">
            <v>5</v>
          </cell>
          <cell r="G112">
            <v>76.67</v>
          </cell>
          <cell r="H112">
            <v>-38</v>
          </cell>
          <cell r="I112">
            <v>-2913.46</v>
          </cell>
          <cell r="J112">
            <v>19991031</v>
          </cell>
          <cell r="K112" t="str">
            <v>1140303001</v>
          </cell>
          <cell r="L112" t="str">
            <v>6210302003</v>
          </cell>
        </row>
        <row r="113">
          <cell r="A113" t="str">
            <v>MD03</v>
          </cell>
          <cell r="B113">
            <v>3101020046</v>
          </cell>
          <cell r="C113" t="str">
            <v>GR DK 3915</v>
          </cell>
          <cell r="D113" t="str">
            <v>63</v>
          </cell>
          <cell r="E113">
            <v>619</v>
          </cell>
          <cell r="F113">
            <v>1</v>
          </cell>
          <cell r="G113">
            <v>76.67</v>
          </cell>
          <cell r="H113">
            <v>-79</v>
          </cell>
          <cell r="I113">
            <v>-6056.93</v>
          </cell>
          <cell r="J113">
            <v>19991031</v>
          </cell>
          <cell r="K113" t="str">
            <v>1140303001</v>
          </cell>
          <cell r="L113" t="str">
            <v>6210302003</v>
          </cell>
        </row>
        <row r="114">
          <cell r="A114" t="str">
            <v>MF09</v>
          </cell>
          <cell r="B114">
            <v>3101020046</v>
          </cell>
          <cell r="C114" t="str">
            <v>GR DK 3915</v>
          </cell>
          <cell r="D114" t="str">
            <v>63</v>
          </cell>
          <cell r="E114">
            <v>648</v>
          </cell>
          <cell r="F114">
            <v>1</v>
          </cell>
          <cell r="G114">
            <v>76.67</v>
          </cell>
          <cell r="H114">
            <v>-16</v>
          </cell>
          <cell r="I114">
            <v>-1226.72</v>
          </cell>
          <cell r="J114">
            <v>19991031</v>
          </cell>
          <cell r="K114" t="str">
            <v>1140303001</v>
          </cell>
          <cell r="L114" t="str">
            <v>6210302003</v>
          </cell>
        </row>
        <row r="115">
          <cell r="A115" t="str">
            <v>MF23</v>
          </cell>
          <cell r="B115">
            <v>3101020046</v>
          </cell>
          <cell r="C115" t="str">
            <v>GR DK 3915</v>
          </cell>
          <cell r="D115" t="str">
            <v>63</v>
          </cell>
          <cell r="E115">
            <v>635</v>
          </cell>
          <cell r="F115">
            <v>2</v>
          </cell>
          <cell r="G115">
            <v>76.67</v>
          </cell>
          <cell r="H115">
            <v>-192</v>
          </cell>
          <cell r="I115">
            <v>-14720.64</v>
          </cell>
          <cell r="J115">
            <v>19991031</v>
          </cell>
          <cell r="K115" t="str">
            <v>1140303001</v>
          </cell>
          <cell r="L115" t="str">
            <v>6210302003</v>
          </cell>
        </row>
        <row r="116">
          <cell r="A116" t="str">
            <v>MF29</v>
          </cell>
          <cell r="B116">
            <v>3101020046</v>
          </cell>
          <cell r="C116" t="str">
            <v>GR DK 3915</v>
          </cell>
          <cell r="D116" t="str">
            <v>63</v>
          </cell>
          <cell r="E116">
            <v>637</v>
          </cell>
          <cell r="F116">
            <v>1</v>
          </cell>
          <cell r="G116">
            <v>76.67</v>
          </cell>
          <cell r="H116">
            <v>-64</v>
          </cell>
          <cell r="I116">
            <v>-4906.88</v>
          </cell>
          <cell r="J116">
            <v>19991031</v>
          </cell>
          <cell r="K116" t="str">
            <v>1140303001</v>
          </cell>
          <cell r="L116" t="str">
            <v>6210302003</v>
          </cell>
        </row>
        <row r="117">
          <cell r="A117" t="str">
            <v>MF32</v>
          </cell>
          <cell r="B117">
            <v>3101020046</v>
          </cell>
          <cell r="C117" t="str">
            <v>GR DK 3915</v>
          </cell>
          <cell r="D117" t="str">
            <v>63</v>
          </cell>
          <cell r="E117">
            <v>639</v>
          </cell>
          <cell r="F117">
            <v>2</v>
          </cell>
          <cell r="G117">
            <v>76.67</v>
          </cell>
          <cell r="H117">
            <v>-50</v>
          </cell>
          <cell r="I117">
            <v>-3833.5</v>
          </cell>
          <cell r="J117">
            <v>19991031</v>
          </cell>
          <cell r="K117" t="str">
            <v>1140303001</v>
          </cell>
          <cell r="L117" t="str">
            <v>6210302003</v>
          </cell>
        </row>
        <row r="118">
          <cell r="A118" t="str">
            <v>MF39</v>
          </cell>
          <cell r="B118">
            <v>3101020046</v>
          </cell>
          <cell r="C118" t="str">
            <v>GR DK 3915</v>
          </cell>
          <cell r="D118" t="str">
            <v>63</v>
          </cell>
          <cell r="E118">
            <v>628</v>
          </cell>
          <cell r="F118">
            <v>1</v>
          </cell>
          <cell r="G118">
            <v>76.67</v>
          </cell>
          <cell r="H118">
            <v>-32</v>
          </cell>
          <cell r="I118">
            <v>-2453.44</v>
          </cell>
          <cell r="J118">
            <v>19991031</v>
          </cell>
          <cell r="K118" t="str">
            <v>1140303001</v>
          </cell>
          <cell r="L118" t="str">
            <v>6210302003</v>
          </cell>
        </row>
        <row r="119">
          <cell r="A119" t="str">
            <v>TG03</v>
          </cell>
          <cell r="B119">
            <v>3101020046</v>
          </cell>
          <cell r="C119" t="str">
            <v>GR DK 3915</v>
          </cell>
          <cell r="D119" t="str">
            <v>63</v>
          </cell>
          <cell r="E119">
            <v>613</v>
          </cell>
          <cell r="F119">
            <v>3</v>
          </cell>
          <cell r="G119">
            <v>76.67</v>
          </cell>
          <cell r="H119">
            <v>-54</v>
          </cell>
          <cell r="I119">
            <v>-4140.18</v>
          </cell>
          <cell r="J119">
            <v>19991031</v>
          </cell>
          <cell r="K119" t="str">
            <v>1140303001</v>
          </cell>
          <cell r="L119" t="str">
            <v>6210302003</v>
          </cell>
        </row>
        <row r="120">
          <cell r="A120" t="str">
            <v>TG28</v>
          </cell>
          <cell r="B120">
            <v>3101020046</v>
          </cell>
          <cell r="C120" t="str">
            <v>GR DK 3915</v>
          </cell>
          <cell r="D120" t="str">
            <v>63</v>
          </cell>
          <cell r="E120">
            <v>614</v>
          </cell>
          <cell r="F120">
            <v>5</v>
          </cell>
          <cell r="G120">
            <v>76.67</v>
          </cell>
          <cell r="H120">
            <v>-71</v>
          </cell>
          <cell r="I120">
            <v>-5443.57</v>
          </cell>
          <cell r="J120">
            <v>19991031</v>
          </cell>
          <cell r="K120" t="str">
            <v>1140303001</v>
          </cell>
          <cell r="L120" t="str">
            <v>6210302003</v>
          </cell>
        </row>
        <row r="121">
          <cell r="A121" t="str">
            <v>TG29</v>
          </cell>
          <cell r="B121">
            <v>3101020046</v>
          </cell>
          <cell r="C121" t="str">
            <v>GR DK 3915</v>
          </cell>
          <cell r="D121" t="str">
            <v>63</v>
          </cell>
          <cell r="E121">
            <v>611</v>
          </cell>
          <cell r="F121">
            <v>6</v>
          </cell>
          <cell r="G121">
            <v>76.67</v>
          </cell>
          <cell r="H121">
            <v>-37</v>
          </cell>
          <cell r="I121">
            <v>-2836.79</v>
          </cell>
          <cell r="J121">
            <v>19991031</v>
          </cell>
          <cell r="K121" t="str">
            <v>1140303001</v>
          </cell>
          <cell r="L121" t="str">
            <v>6210302003</v>
          </cell>
        </row>
        <row r="122">
          <cell r="A122" t="str">
            <v>TG31</v>
          </cell>
          <cell r="B122">
            <v>3101020046</v>
          </cell>
          <cell r="C122" t="str">
            <v>GR DK 3915</v>
          </cell>
          <cell r="D122" t="str">
            <v>63</v>
          </cell>
          <cell r="E122">
            <v>615</v>
          </cell>
          <cell r="F122">
            <v>3</v>
          </cell>
          <cell r="G122">
            <v>76.67</v>
          </cell>
          <cell r="H122">
            <v>-62</v>
          </cell>
          <cell r="I122">
            <v>-4753.54</v>
          </cell>
          <cell r="J122">
            <v>19991031</v>
          </cell>
          <cell r="K122" t="str">
            <v>1140303001</v>
          </cell>
          <cell r="L122" t="str">
            <v>6210302003</v>
          </cell>
        </row>
        <row r="123">
          <cell r="A123" t="str">
            <v>P014</v>
          </cell>
          <cell r="B123">
            <v>3101020049</v>
          </cell>
          <cell r="C123" t="str">
            <v>GIR CF 19</v>
          </cell>
          <cell r="D123" t="str">
            <v>S1</v>
          </cell>
          <cell r="E123">
            <v>321</v>
          </cell>
          <cell r="F123">
            <v>3</v>
          </cell>
          <cell r="G123">
            <v>84</v>
          </cell>
          <cell r="H123">
            <v>-46</v>
          </cell>
          <cell r="I123">
            <v>-3864</v>
          </cell>
          <cell r="J123">
            <v>19991031</v>
          </cell>
          <cell r="K123" t="str">
            <v>1140303001</v>
          </cell>
          <cell r="L123" t="str">
            <v>6210302003</v>
          </cell>
          <cell r="M123" t="str">
            <v>9100000003</v>
          </cell>
        </row>
        <row r="124">
          <cell r="A124" t="str">
            <v>P014</v>
          </cell>
          <cell r="B124">
            <v>3101020049</v>
          </cell>
          <cell r="C124" t="str">
            <v>GIR CF 19</v>
          </cell>
          <cell r="D124" t="str">
            <v>S1</v>
          </cell>
          <cell r="E124">
            <v>322</v>
          </cell>
          <cell r="F124">
            <v>2</v>
          </cell>
          <cell r="G124">
            <v>84</v>
          </cell>
          <cell r="H124">
            <v>-34</v>
          </cell>
          <cell r="I124">
            <v>-2856</v>
          </cell>
          <cell r="J124">
            <v>19991031</v>
          </cell>
          <cell r="K124" t="str">
            <v>1140303001</v>
          </cell>
          <cell r="L124" t="str">
            <v>6210302003</v>
          </cell>
          <cell r="M124" t="str">
            <v>9100000003</v>
          </cell>
        </row>
        <row r="125">
          <cell r="A125" t="str">
            <v>TG01</v>
          </cell>
          <cell r="B125">
            <v>3101020050</v>
          </cell>
          <cell r="C125" t="str">
            <v>GIR MORGAN MG2</v>
          </cell>
          <cell r="D125" t="str">
            <v>63</v>
          </cell>
          <cell r="E125">
            <v>612</v>
          </cell>
          <cell r="F125">
            <v>6</v>
          </cell>
          <cell r="G125">
            <v>61.85</v>
          </cell>
          <cell r="H125">
            <v>-4</v>
          </cell>
          <cell r="I125">
            <v>-247.4</v>
          </cell>
          <cell r="J125">
            <v>19991031</v>
          </cell>
          <cell r="K125" t="str">
            <v>1140303001</v>
          </cell>
          <cell r="L125" t="str">
            <v>6210302003</v>
          </cell>
        </row>
        <row r="126">
          <cell r="A126" t="str">
            <v>TG28</v>
          </cell>
          <cell r="B126">
            <v>3101020050</v>
          </cell>
          <cell r="C126" t="str">
            <v>GIR MORGAN MG2</v>
          </cell>
          <cell r="D126" t="str">
            <v>63</v>
          </cell>
          <cell r="E126">
            <v>614</v>
          </cell>
          <cell r="F126">
            <v>4</v>
          </cell>
          <cell r="G126">
            <v>61.85</v>
          </cell>
          <cell r="H126">
            <v>-41</v>
          </cell>
          <cell r="I126">
            <v>-2535.85</v>
          </cell>
          <cell r="J126">
            <v>19991031</v>
          </cell>
          <cell r="K126" t="str">
            <v>1140303001</v>
          </cell>
          <cell r="L126" t="str">
            <v>6210302003</v>
          </cell>
        </row>
        <row r="127">
          <cell r="A127" t="str">
            <v>TG29</v>
          </cell>
          <cell r="B127">
            <v>3101020050</v>
          </cell>
          <cell r="C127" t="str">
            <v>GIR MORGAN MG2</v>
          </cell>
          <cell r="D127" t="str">
            <v>63</v>
          </cell>
          <cell r="E127">
            <v>611</v>
          </cell>
          <cell r="F127">
            <v>7</v>
          </cell>
          <cell r="G127">
            <v>61.85</v>
          </cell>
          <cell r="H127">
            <v>-4</v>
          </cell>
          <cell r="I127">
            <v>-247.4</v>
          </cell>
          <cell r="J127">
            <v>19991031</v>
          </cell>
          <cell r="K127" t="str">
            <v>1140303001</v>
          </cell>
          <cell r="L127" t="str">
            <v>6210302003</v>
          </cell>
        </row>
        <row r="128">
          <cell r="A128" t="str">
            <v>TG31</v>
          </cell>
          <cell r="B128">
            <v>3101020050</v>
          </cell>
          <cell r="C128" t="str">
            <v>GIR MORGAN MG2</v>
          </cell>
          <cell r="D128" t="str">
            <v>63</v>
          </cell>
          <cell r="E128">
            <v>615</v>
          </cell>
          <cell r="F128">
            <v>5</v>
          </cell>
          <cell r="G128">
            <v>61.85</v>
          </cell>
          <cell r="H128">
            <v>-57</v>
          </cell>
          <cell r="I128">
            <v>-3525.4500000000003</v>
          </cell>
          <cell r="J128">
            <v>19991031</v>
          </cell>
          <cell r="K128" t="str">
            <v>1140303001</v>
          </cell>
          <cell r="L128" t="str">
            <v>6210302003</v>
          </cell>
        </row>
        <row r="129">
          <cell r="A129" t="str">
            <v>MF29</v>
          </cell>
          <cell r="B129">
            <v>3101020051</v>
          </cell>
          <cell r="C129" t="str">
            <v>GR SPS 3101</v>
          </cell>
          <cell r="D129" t="str">
            <v>63</v>
          </cell>
          <cell r="E129">
            <v>637</v>
          </cell>
          <cell r="F129">
            <v>2</v>
          </cell>
          <cell r="G129">
            <v>58</v>
          </cell>
          <cell r="H129">
            <v>-22</v>
          </cell>
          <cell r="I129">
            <v>-1276</v>
          </cell>
          <cell r="J129">
            <v>19991031</v>
          </cell>
          <cell r="K129" t="str">
            <v>1140303001</v>
          </cell>
          <cell r="L129" t="str">
            <v>6210302003</v>
          </cell>
        </row>
        <row r="130">
          <cell r="A130" t="str">
            <v>MF32</v>
          </cell>
          <cell r="B130">
            <v>3101020051</v>
          </cell>
          <cell r="C130" t="str">
            <v>GR SPS 3101</v>
          </cell>
          <cell r="D130" t="str">
            <v>63</v>
          </cell>
          <cell r="E130">
            <v>639</v>
          </cell>
          <cell r="F130">
            <v>4</v>
          </cell>
          <cell r="G130">
            <v>58</v>
          </cell>
          <cell r="H130">
            <v>-9</v>
          </cell>
          <cell r="I130">
            <v>-522</v>
          </cell>
          <cell r="J130">
            <v>19991031</v>
          </cell>
          <cell r="K130" t="str">
            <v>1140303001</v>
          </cell>
          <cell r="L130" t="str">
            <v>6210302003</v>
          </cell>
        </row>
        <row r="131">
          <cell r="A131" t="str">
            <v>MF39</v>
          </cell>
          <cell r="B131">
            <v>3101020051</v>
          </cell>
          <cell r="C131" t="str">
            <v>GR SPS 3101</v>
          </cell>
          <cell r="D131" t="str">
            <v>63</v>
          </cell>
          <cell r="E131">
            <v>628</v>
          </cell>
          <cell r="F131">
            <v>2</v>
          </cell>
          <cell r="G131">
            <v>58</v>
          </cell>
          <cell r="H131">
            <v>-38</v>
          </cell>
          <cell r="I131">
            <v>-2204</v>
          </cell>
          <cell r="J131">
            <v>19991031</v>
          </cell>
          <cell r="K131" t="str">
            <v>1140303001</v>
          </cell>
          <cell r="L131" t="str">
            <v>6210302003</v>
          </cell>
        </row>
        <row r="132">
          <cell r="A132" t="str">
            <v>TG01</v>
          </cell>
          <cell r="B132">
            <v>3101020051</v>
          </cell>
          <cell r="C132" t="str">
            <v>GR SPS 3101</v>
          </cell>
          <cell r="D132" t="str">
            <v>63</v>
          </cell>
          <cell r="E132">
            <v>612</v>
          </cell>
          <cell r="F132">
            <v>4</v>
          </cell>
          <cell r="G132">
            <v>58</v>
          </cell>
          <cell r="H132">
            <v>-39</v>
          </cell>
          <cell r="I132">
            <v>-2262</v>
          </cell>
          <cell r="J132">
            <v>19991031</v>
          </cell>
          <cell r="K132" t="str">
            <v>1140303001</v>
          </cell>
          <cell r="L132" t="str">
            <v>6210302003</v>
          </cell>
        </row>
        <row r="133">
          <cell r="A133" t="str">
            <v>TG03</v>
          </cell>
          <cell r="B133">
            <v>3101020051</v>
          </cell>
          <cell r="C133" t="str">
            <v>GR SPS 3101</v>
          </cell>
          <cell r="D133" t="str">
            <v>63</v>
          </cell>
          <cell r="E133">
            <v>613</v>
          </cell>
          <cell r="F133">
            <v>1</v>
          </cell>
          <cell r="G133">
            <v>58</v>
          </cell>
          <cell r="H133">
            <v>-64</v>
          </cell>
          <cell r="I133">
            <v>-3712</v>
          </cell>
          <cell r="J133">
            <v>19991031</v>
          </cell>
          <cell r="K133" t="str">
            <v>1140303001</v>
          </cell>
          <cell r="L133" t="str">
            <v>6210302003</v>
          </cell>
        </row>
        <row r="134">
          <cell r="A134" t="str">
            <v>TG02</v>
          </cell>
          <cell r="B134">
            <v>3101020052</v>
          </cell>
          <cell r="C134" t="str">
            <v>GR SPS 3102</v>
          </cell>
          <cell r="D134" t="str">
            <v>63</v>
          </cell>
          <cell r="E134">
            <v>616</v>
          </cell>
          <cell r="F134">
            <v>5</v>
          </cell>
          <cell r="G134">
            <v>58.5</v>
          </cell>
          <cell r="H134">
            <v>-63</v>
          </cell>
          <cell r="I134">
            <v>-3685.5</v>
          </cell>
          <cell r="J134">
            <v>19991031</v>
          </cell>
          <cell r="K134" t="str">
            <v>1140303001</v>
          </cell>
          <cell r="L134" t="str">
            <v>6210302003</v>
          </cell>
        </row>
        <row r="135">
          <cell r="A135" t="str">
            <v>P023</v>
          </cell>
          <cell r="B135">
            <v>3101030003</v>
          </cell>
          <cell r="C135" t="str">
            <v>MZ CARGILL 285</v>
          </cell>
          <cell r="D135" t="str">
            <v>B1</v>
          </cell>
          <cell r="E135">
            <v>232</v>
          </cell>
          <cell r="F135">
            <v>1</v>
          </cell>
          <cell r="G135">
            <v>52.56</v>
          </cell>
          <cell r="H135">
            <v>-4</v>
          </cell>
          <cell r="I135">
            <v>-210.24</v>
          </cell>
          <cell r="J135">
            <v>19991030</v>
          </cell>
          <cell r="K135" t="str">
            <v>1140305001</v>
          </cell>
          <cell r="L135" t="str">
            <v>6210302005</v>
          </cell>
          <cell r="M135" t="str">
            <v>9100000005</v>
          </cell>
        </row>
        <row r="136">
          <cell r="A136" t="str">
            <v>P023</v>
          </cell>
          <cell r="B136">
            <v>3101030003</v>
          </cell>
          <cell r="C136" t="str">
            <v>MZ CARGILL 285</v>
          </cell>
          <cell r="D136" t="str">
            <v>B1</v>
          </cell>
          <cell r="E136">
            <v>236</v>
          </cell>
          <cell r="F136">
            <v>1</v>
          </cell>
          <cell r="G136">
            <v>52.56</v>
          </cell>
          <cell r="H136">
            <v>-34</v>
          </cell>
          <cell r="I136">
            <v>-1787.04</v>
          </cell>
          <cell r="J136">
            <v>19991030</v>
          </cell>
          <cell r="K136" t="str">
            <v>1140325001</v>
          </cell>
          <cell r="L136" t="str">
            <v>6210302016</v>
          </cell>
          <cell r="M136" t="str">
            <v>9100000007</v>
          </cell>
        </row>
        <row r="137">
          <cell r="A137" t="str">
            <v>P023</v>
          </cell>
          <cell r="B137">
            <v>3101030009</v>
          </cell>
          <cell r="C137" t="str">
            <v>MZ CHALTEN</v>
          </cell>
          <cell r="D137" t="str">
            <v>B1</v>
          </cell>
          <cell r="E137">
            <v>229</v>
          </cell>
          <cell r="F137">
            <v>1</v>
          </cell>
          <cell r="G137">
            <v>46.5</v>
          </cell>
          <cell r="H137">
            <v>-62</v>
          </cell>
          <cell r="I137">
            <v>-2883</v>
          </cell>
          <cell r="J137">
            <v>19991030</v>
          </cell>
          <cell r="K137" t="str">
            <v>1140305001</v>
          </cell>
          <cell r="L137" t="str">
            <v>6210302005</v>
          </cell>
          <cell r="M137" t="str">
            <v>9100000005</v>
          </cell>
        </row>
        <row r="138">
          <cell r="A138" t="str">
            <v>P023</v>
          </cell>
          <cell r="B138">
            <v>3101030009</v>
          </cell>
          <cell r="C138" t="str">
            <v>MZ CHALTEN</v>
          </cell>
          <cell r="D138" t="str">
            <v>B1</v>
          </cell>
          <cell r="E138">
            <v>230</v>
          </cell>
          <cell r="F138">
            <v>1</v>
          </cell>
          <cell r="G138">
            <v>46.5</v>
          </cell>
          <cell r="H138">
            <v>-46</v>
          </cell>
          <cell r="I138">
            <v>-2139</v>
          </cell>
          <cell r="J138">
            <v>19991030</v>
          </cell>
          <cell r="K138" t="str">
            <v>1140305001</v>
          </cell>
          <cell r="L138" t="str">
            <v>6210302005</v>
          </cell>
          <cell r="M138" t="str">
            <v>9100000005</v>
          </cell>
        </row>
        <row r="139">
          <cell r="A139" t="str">
            <v>P023</v>
          </cell>
          <cell r="B139">
            <v>3101030009</v>
          </cell>
          <cell r="C139" t="str">
            <v>MZ CHALTEN</v>
          </cell>
          <cell r="D139" t="str">
            <v>B1</v>
          </cell>
          <cell r="E139">
            <v>231</v>
          </cell>
          <cell r="F139">
            <v>1</v>
          </cell>
          <cell r="G139">
            <v>46.5</v>
          </cell>
          <cell r="H139">
            <v>-45</v>
          </cell>
          <cell r="I139">
            <v>-2092.5</v>
          </cell>
          <cell r="J139">
            <v>19991030</v>
          </cell>
          <cell r="K139" t="str">
            <v>1140305001</v>
          </cell>
          <cell r="L139" t="str">
            <v>6210302005</v>
          </cell>
          <cell r="M139" t="str">
            <v>9100000005</v>
          </cell>
        </row>
        <row r="140">
          <cell r="A140" t="str">
            <v>P023</v>
          </cell>
          <cell r="B140">
            <v>3101030009</v>
          </cell>
          <cell r="C140" t="str">
            <v>MZ CHALTEN</v>
          </cell>
          <cell r="D140" t="str">
            <v>B1</v>
          </cell>
          <cell r="E140">
            <v>233</v>
          </cell>
          <cell r="F140">
            <v>1</v>
          </cell>
          <cell r="G140">
            <v>46.5</v>
          </cell>
          <cell r="H140">
            <v>-50</v>
          </cell>
          <cell r="I140">
            <v>-2325</v>
          </cell>
          <cell r="J140">
            <v>19991030</v>
          </cell>
          <cell r="K140" t="str">
            <v>1140305001</v>
          </cell>
          <cell r="L140" t="str">
            <v>6210302005</v>
          </cell>
          <cell r="M140" t="str">
            <v>9100000005</v>
          </cell>
        </row>
        <row r="141">
          <cell r="A141" t="str">
            <v>TZ01</v>
          </cell>
          <cell r="B141">
            <v>3101030013</v>
          </cell>
          <cell r="C141" t="str">
            <v>MZ DK 4F37</v>
          </cell>
          <cell r="D141" t="str">
            <v>65</v>
          </cell>
          <cell r="E141">
            <v>851</v>
          </cell>
          <cell r="F141">
            <v>1</v>
          </cell>
          <cell r="G141">
            <v>35</v>
          </cell>
          <cell r="H141">
            <v>-74</v>
          </cell>
          <cell r="I141">
            <v>-2590</v>
          </cell>
          <cell r="J141">
            <v>19991031</v>
          </cell>
          <cell r="K141" t="str">
            <v>1140305001</v>
          </cell>
          <cell r="L141" t="str">
            <v>6210302005</v>
          </cell>
        </row>
        <row r="142">
          <cell r="A142" t="str">
            <v>P001</v>
          </cell>
          <cell r="B142">
            <v>3101030015</v>
          </cell>
          <cell r="C142" t="str">
            <v>MZ DK 664 C5</v>
          </cell>
          <cell r="D142" t="str">
            <v>L1</v>
          </cell>
          <cell r="E142">
            <v>245</v>
          </cell>
          <cell r="F142">
            <v>1</v>
          </cell>
          <cell r="G142">
            <v>58.51</v>
          </cell>
          <cell r="H142">
            <v>-25</v>
          </cell>
          <cell r="I142">
            <v>-1462.75</v>
          </cell>
          <cell r="J142">
            <v>19991001</v>
          </cell>
          <cell r="K142" t="str">
            <v>1140325001</v>
          </cell>
          <cell r="L142" t="str">
            <v>6210302016</v>
          </cell>
          <cell r="M142" t="str">
            <v>9100000007</v>
          </cell>
        </row>
        <row r="143">
          <cell r="A143" t="str">
            <v>P001</v>
          </cell>
          <cell r="B143">
            <v>3101030015</v>
          </cell>
          <cell r="C143" t="str">
            <v>MZ DK 664 C5</v>
          </cell>
          <cell r="D143" t="str">
            <v>L1</v>
          </cell>
          <cell r="E143">
            <v>254</v>
          </cell>
          <cell r="F143">
            <v>1</v>
          </cell>
          <cell r="G143">
            <v>58.51</v>
          </cell>
          <cell r="H143">
            <v>-5</v>
          </cell>
          <cell r="I143">
            <v>-292.55</v>
          </cell>
          <cell r="J143">
            <v>19991028</v>
          </cell>
          <cell r="K143" t="str">
            <v>1140325001</v>
          </cell>
          <cell r="L143" t="str">
            <v>6210302016</v>
          </cell>
          <cell r="M143" t="str">
            <v>9100000007</v>
          </cell>
        </row>
        <row r="144">
          <cell r="A144" t="str">
            <v>EA03</v>
          </cell>
          <cell r="B144">
            <v>3101030019</v>
          </cell>
          <cell r="C144" t="str">
            <v>MZ DK 669</v>
          </cell>
          <cell r="D144" t="str">
            <v>65</v>
          </cell>
          <cell r="E144">
            <v>911</v>
          </cell>
          <cell r="F144">
            <v>2</v>
          </cell>
          <cell r="G144">
            <v>32.43</v>
          </cell>
          <cell r="H144">
            <v>-10</v>
          </cell>
          <cell r="I144">
            <v>-324.3</v>
          </cell>
          <cell r="J144">
            <v>19991031</v>
          </cell>
          <cell r="K144" t="str">
            <v>1140305001</v>
          </cell>
          <cell r="L144" t="str">
            <v>6210302005</v>
          </cell>
        </row>
        <row r="145">
          <cell r="A145" t="str">
            <v>MF29</v>
          </cell>
          <cell r="B145">
            <v>3101030019</v>
          </cell>
          <cell r="C145" t="str">
            <v>MZ DK 669</v>
          </cell>
          <cell r="D145" t="str">
            <v>65</v>
          </cell>
          <cell r="E145">
            <v>929</v>
          </cell>
          <cell r="F145">
            <v>1</v>
          </cell>
          <cell r="G145">
            <v>32.43</v>
          </cell>
          <cell r="H145">
            <v>-48</v>
          </cell>
          <cell r="I145">
            <v>-1556.6399999999999</v>
          </cell>
          <cell r="J145">
            <v>19991031</v>
          </cell>
          <cell r="K145" t="str">
            <v>1140305001</v>
          </cell>
          <cell r="L145" t="str">
            <v>6210302005</v>
          </cell>
        </row>
        <row r="146">
          <cell r="A146" t="str">
            <v>MF38</v>
          </cell>
          <cell r="B146">
            <v>3101030019</v>
          </cell>
          <cell r="C146" t="str">
            <v>MZ DK 669</v>
          </cell>
          <cell r="D146" t="str">
            <v>65</v>
          </cell>
          <cell r="E146">
            <v>927</v>
          </cell>
          <cell r="F146">
            <v>5</v>
          </cell>
          <cell r="G146">
            <v>32.43</v>
          </cell>
          <cell r="H146">
            <v>-53</v>
          </cell>
          <cell r="I146">
            <v>-1718.79</v>
          </cell>
          <cell r="J146">
            <v>19991031</v>
          </cell>
          <cell r="K146" t="str">
            <v>1140305001</v>
          </cell>
          <cell r="L146" t="str">
            <v>6210302005</v>
          </cell>
        </row>
        <row r="147">
          <cell r="A147" t="str">
            <v>TA32</v>
          </cell>
          <cell r="B147">
            <v>3101030019</v>
          </cell>
          <cell r="C147" t="str">
            <v>MZ DK 669</v>
          </cell>
          <cell r="D147" t="str">
            <v>65</v>
          </cell>
          <cell r="E147">
            <v>874</v>
          </cell>
          <cell r="F147">
            <v>1</v>
          </cell>
          <cell r="G147">
            <v>32.43</v>
          </cell>
          <cell r="H147">
            <v>-128</v>
          </cell>
          <cell r="I147">
            <v>-4151.04</v>
          </cell>
          <cell r="J147">
            <v>19991031</v>
          </cell>
          <cell r="K147" t="str">
            <v>1140305001</v>
          </cell>
          <cell r="L147" t="str">
            <v>6210302005</v>
          </cell>
        </row>
        <row r="148">
          <cell r="A148" t="str">
            <v>TA34</v>
          </cell>
          <cell r="B148">
            <v>3101030019</v>
          </cell>
          <cell r="C148" t="str">
            <v>MZ DK 669</v>
          </cell>
          <cell r="D148" t="str">
            <v>65</v>
          </cell>
          <cell r="E148">
            <v>881</v>
          </cell>
          <cell r="F148">
            <v>1</v>
          </cell>
          <cell r="G148">
            <v>32.43</v>
          </cell>
          <cell r="H148">
            <v>-134</v>
          </cell>
          <cell r="I148">
            <v>-4345.62</v>
          </cell>
          <cell r="J148">
            <v>19991031</v>
          </cell>
          <cell r="K148" t="str">
            <v>1140305001</v>
          </cell>
          <cell r="L148" t="str">
            <v>6210302005</v>
          </cell>
        </row>
        <row r="149">
          <cell r="A149" t="str">
            <v>P001</v>
          </cell>
          <cell r="B149">
            <v>3101030019</v>
          </cell>
          <cell r="C149" t="str">
            <v>MZ DK 669</v>
          </cell>
          <cell r="D149" t="str">
            <v>L1</v>
          </cell>
          <cell r="E149">
            <v>256</v>
          </cell>
          <cell r="F149">
            <v>2</v>
          </cell>
          <cell r="G149">
            <v>58.51</v>
          </cell>
          <cell r="H149">
            <v>-26</v>
          </cell>
          <cell r="I149">
            <v>-1521.26</v>
          </cell>
          <cell r="J149">
            <v>19991028</v>
          </cell>
          <cell r="K149" t="str">
            <v>1140325001</v>
          </cell>
          <cell r="L149" t="str">
            <v>6210302016</v>
          </cell>
          <cell r="M149" t="str">
            <v>9100000007</v>
          </cell>
        </row>
        <row r="150">
          <cell r="A150" t="str">
            <v>EA03</v>
          </cell>
          <cell r="B150">
            <v>3101030020</v>
          </cell>
          <cell r="C150" t="str">
            <v>MZ DK 696</v>
          </cell>
          <cell r="D150" t="str">
            <v>65</v>
          </cell>
          <cell r="E150">
            <v>911</v>
          </cell>
          <cell r="F150">
            <v>4</v>
          </cell>
          <cell r="G150">
            <v>40.54</v>
          </cell>
          <cell r="H150">
            <v>-15</v>
          </cell>
          <cell r="I150">
            <v>-608.1</v>
          </cell>
          <cell r="J150">
            <v>19991031</v>
          </cell>
          <cell r="K150" t="str">
            <v>1140305001</v>
          </cell>
          <cell r="L150" t="str">
            <v>6210302005</v>
          </cell>
        </row>
        <row r="151">
          <cell r="A151" t="str">
            <v>MF09</v>
          </cell>
          <cell r="B151">
            <v>3101030020</v>
          </cell>
          <cell r="C151" t="str">
            <v>MZ DK 696</v>
          </cell>
          <cell r="D151" t="str">
            <v>65</v>
          </cell>
          <cell r="E151">
            <v>937</v>
          </cell>
          <cell r="F151">
            <v>1</v>
          </cell>
          <cell r="G151">
            <v>40.54</v>
          </cell>
          <cell r="H151">
            <v>-139</v>
          </cell>
          <cell r="I151">
            <v>-5635.0599999999995</v>
          </cell>
          <cell r="J151">
            <v>19991031</v>
          </cell>
          <cell r="K151" t="str">
            <v>1140305001</v>
          </cell>
          <cell r="L151" t="str">
            <v>6210302005</v>
          </cell>
        </row>
        <row r="152">
          <cell r="A152" t="str">
            <v>MF28</v>
          </cell>
          <cell r="B152">
            <v>3101030020</v>
          </cell>
          <cell r="C152" t="str">
            <v>MZ DK 696</v>
          </cell>
          <cell r="D152" t="str">
            <v>65</v>
          </cell>
          <cell r="E152">
            <v>935</v>
          </cell>
          <cell r="F152">
            <v>2</v>
          </cell>
          <cell r="G152">
            <v>56.62</v>
          </cell>
          <cell r="H152">
            <v>-37</v>
          </cell>
          <cell r="I152">
            <v>-2094.94</v>
          </cell>
          <cell r="J152">
            <v>19991031</v>
          </cell>
          <cell r="K152" t="str">
            <v>1140305001</v>
          </cell>
          <cell r="L152" t="str">
            <v>6210302005</v>
          </cell>
        </row>
        <row r="153">
          <cell r="A153" t="str">
            <v>MF29</v>
          </cell>
          <cell r="B153">
            <v>3101030020</v>
          </cell>
          <cell r="C153" t="str">
            <v>MZ DK 696</v>
          </cell>
          <cell r="D153" t="str">
            <v>65</v>
          </cell>
          <cell r="E153">
            <v>929</v>
          </cell>
          <cell r="F153">
            <v>2</v>
          </cell>
          <cell r="G153">
            <v>48.23</v>
          </cell>
          <cell r="H153">
            <v>-170</v>
          </cell>
          <cell r="I153">
            <v>-8199.1</v>
          </cell>
          <cell r="J153">
            <v>19991031</v>
          </cell>
          <cell r="K153" t="str">
            <v>1140305001</v>
          </cell>
          <cell r="L153" t="str">
            <v>6210302005</v>
          </cell>
        </row>
        <row r="154">
          <cell r="A154" t="str">
            <v>MF32</v>
          </cell>
          <cell r="B154">
            <v>3101030020</v>
          </cell>
          <cell r="C154" t="str">
            <v>MZ DK 696</v>
          </cell>
          <cell r="D154" t="str">
            <v>65</v>
          </cell>
          <cell r="E154">
            <v>931</v>
          </cell>
          <cell r="F154">
            <v>2</v>
          </cell>
          <cell r="G154">
            <v>40.54</v>
          </cell>
          <cell r="H154">
            <v>-132</v>
          </cell>
          <cell r="I154">
            <v>-5351.28</v>
          </cell>
          <cell r="J154">
            <v>19991031</v>
          </cell>
          <cell r="K154" t="str">
            <v>1140305001</v>
          </cell>
          <cell r="L154" t="str">
            <v>6210302005</v>
          </cell>
        </row>
        <row r="155">
          <cell r="A155" t="str">
            <v>MF36</v>
          </cell>
          <cell r="B155">
            <v>3101030020</v>
          </cell>
          <cell r="C155" t="str">
            <v>MZ DK 696</v>
          </cell>
          <cell r="D155" t="str">
            <v>65</v>
          </cell>
          <cell r="E155">
            <v>919</v>
          </cell>
          <cell r="F155">
            <v>2</v>
          </cell>
          <cell r="G155">
            <v>40.54</v>
          </cell>
          <cell r="H155">
            <v>-120</v>
          </cell>
          <cell r="I155">
            <v>-4864.8</v>
          </cell>
          <cell r="J155">
            <v>19991031</v>
          </cell>
          <cell r="K155" t="str">
            <v>1140305001</v>
          </cell>
          <cell r="L155" t="str">
            <v>6210302005</v>
          </cell>
        </row>
        <row r="156">
          <cell r="A156" t="str">
            <v>MF38</v>
          </cell>
          <cell r="B156">
            <v>3101030020</v>
          </cell>
          <cell r="C156" t="str">
            <v>MZ DK 696</v>
          </cell>
          <cell r="D156" t="str">
            <v>65</v>
          </cell>
          <cell r="E156">
            <v>927</v>
          </cell>
          <cell r="F156">
            <v>6</v>
          </cell>
          <cell r="G156">
            <v>40.54</v>
          </cell>
          <cell r="H156">
            <v>-80</v>
          </cell>
          <cell r="I156">
            <v>-3243.2</v>
          </cell>
          <cell r="J156">
            <v>19991031</v>
          </cell>
          <cell r="K156" t="str">
            <v>1140305001</v>
          </cell>
          <cell r="L156" t="str">
            <v>6210302005</v>
          </cell>
        </row>
        <row r="157">
          <cell r="A157" t="str">
            <v>MF39</v>
          </cell>
          <cell r="B157">
            <v>3101030020</v>
          </cell>
          <cell r="C157" t="str">
            <v>MZ DK 696</v>
          </cell>
          <cell r="D157" t="str">
            <v>65</v>
          </cell>
          <cell r="E157">
            <v>922</v>
          </cell>
          <cell r="F157">
            <v>2</v>
          </cell>
          <cell r="G157">
            <v>40.54</v>
          </cell>
          <cell r="H157">
            <v>-30</v>
          </cell>
          <cell r="I157">
            <v>-1216.2</v>
          </cell>
          <cell r="J157">
            <v>19991031</v>
          </cell>
          <cell r="K157" t="str">
            <v>1140305001</v>
          </cell>
          <cell r="L157" t="str">
            <v>6210302005</v>
          </cell>
        </row>
        <row r="158">
          <cell r="A158" t="str">
            <v>P012</v>
          </cell>
          <cell r="B158">
            <v>3101030020</v>
          </cell>
          <cell r="C158" t="str">
            <v>MZ DK 696</v>
          </cell>
          <cell r="D158" t="str">
            <v>N1</v>
          </cell>
          <cell r="E158">
            <v>317</v>
          </cell>
          <cell r="F158">
            <v>1</v>
          </cell>
          <cell r="G158">
            <v>40.54</v>
          </cell>
          <cell r="H158">
            <v>-40</v>
          </cell>
          <cell r="I158">
            <v>-1621.6</v>
          </cell>
          <cell r="J158">
            <v>19991031</v>
          </cell>
          <cell r="K158" t="str">
            <v>1140305001</v>
          </cell>
          <cell r="L158" t="str">
            <v>6210302005</v>
          </cell>
          <cell r="M158" t="str">
            <v>9100000005</v>
          </cell>
        </row>
        <row r="159">
          <cell r="A159" t="str">
            <v>P012</v>
          </cell>
          <cell r="B159">
            <v>3101030020</v>
          </cell>
          <cell r="C159" t="str">
            <v>MZ DK 696</v>
          </cell>
          <cell r="D159" t="str">
            <v>N1</v>
          </cell>
          <cell r="E159">
            <v>334</v>
          </cell>
          <cell r="F159">
            <v>1</v>
          </cell>
          <cell r="G159">
            <v>40.54</v>
          </cell>
          <cell r="H159">
            <v>-14</v>
          </cell>
          <cell r="I159">
            <v>-567.55999999999995</v>
          </cell>
          <cell r="J159">
            <v>19991031</v>
          </cell>
          <cell r="K159" t="str">
            <v>1140305001</v>
          </cell>
          <cell r="L159" t="str">
            <v>6210302005</v>
          </cell>
          <cell r="M159" t="str">
            <v>9100000005</v>
          </cell>
        </row>
        <row r="160">
          <cell r="A160" t="str">
            <v>P023</v>
          </cell>
          <cell r="B160">
            <v>3101030020</v>
          </cell>
          <cell r="C160" t="str">
            <v>MZ DK 696</v>
          </cell>
          <cell r="D160" t="str">
            <v>B1</v>
          </cell>
          <cell r="E160">
            <v>219</v>
          </cell>
          <cell r="F160">
            <v>2</v>
          </cell>
          <cell r="G160">
            <v>39.74</v>
          </cell>
          <cell r="H160">
            <v>-8</v>
          </cell>
          <cell r="I160">
            <v>-317.92</v>
          </cell>
          <cell r="J160">
            <v>19991030</v>
          </cell>
          <cell r="K160" t="str">
            <v>1140305001</v>
          </cell>
          <cell r="L160" t="str">
            <v>6210302005</v>
          </cell>
          <cell r="M160" t="str">
            <v>9100000005</v>
          </cell>
        </row>
        <row r="161">
          <cell r="A161" t="str">
            <v>P023</v>
          </cell>
          <cell r="B161">
            <v>3101030020</v>
          </cell>
          <cell r="C161" t="str">
            <v>MZ DK 696</v>
          </cell>
          <cell r="D161" t="str">
            <v>B1</v>
          </cell>
          <cell r="E161">
            <v>224</v>
          </cell>
          <cell r="F161">
            <v>1</v>
          </cell>
          <cell r="G161">
            <v>39.74</v>
          </cell>
          <cell r="H161">
            <v>-30</v>
          </cell>
          <cell r="I161">
            <v>-1192.2</v>
          </cell>
          <cell r="J161">
            <v>19991030</v>
          </cell>
          <cell r="K161" t="str">
            <v>1140305001</v>
          </cell>
          <cell r="L161" t="str">
            <v>6210302005</v>
          </cell>
          <cell r="M161" t="str">
            <v>9100000005</v>
          </cell>
        </row>
        <row r="162">
          <cell r="A162" t="str">
            <v>P023</v>
          </cell>
          <cell r="B162">
            <v>3101030020</v>
          </cell>
          <cell r="C162" t="str">
            <v>MZ DK 696</v>
          </cell>
          <cell r="D162" t="str">
            <v>B1</v>
          </cell>
          <cell r="E162">
            <v>225</v>
          </cell>
          <cell r="F162">
            <v>1</v>
          </cell>
          <cell r="G162">
            <v>39.74</v>
          </cell>
          <cell r="H162">
            <v>-25</v>
          </cell>
          <cell r="I162">
            <v>-993.5</v>
          </cell>
          <cell r="J162">
            <v>19991030</v>
          </cell>
          <cell r="K162" t="str">
            <v>1140305001</v>
          </cell>
          <cell r="L162" t="str">
            <v>6210302005</v>
          </cell>
          <cell r="M162" t="str">
            <v>9100000005</v>
          </cell>
        </row>
        <row r="163">
          <cell r="A163" t="str">
            <v>P023</v>
          </cell>
          <cell r="B163">
            <v>3101030020</v>
          </cell>
          <cell r="C163" t="str">
            <v>MZ DK 696</v>
          </cell>
          <cell r="D163" t="str">
            <v>B1</v>
          </cell>
          <cell r="E163">
            <v>226</v>
          </cell>
          <cell r="F163">
            <v>1</v>
          </cell>
          <cell r="G163">
            <v>39.74</v>
          </cell>
          <cell r="H163">
            <v>-17</v>
          </cell>
          <cell r="I163">
            <v>-675.58</v>
          </cell>
          <cell r="J163">
            <v>19991030</v>
          </cell>
          <cell r="K163" t="str">
            <v>1140305001</v>
          </cell>
          <cell r="L163" t="str">
            <v>6210302005</v>
          </cell>
          <cell r="M163" t="str">
            <v>9100000005</v>
          </cell>
        </row>
        <row r="164">
          <cell r="A164" t="str">
            <v>P023</v>
          </cell>
          <cell r="B164">
            <v>3101030020</v>
          </cell>
          <cell r="C164" t="str">
            <v>MZ DK 696</v>
          </cell>
          <cell r="D164" t="str">
            <v>B1</v>
          </cell>
          <cell r="E164">
            <v>227</v>
          </cell>
          <cell r="F164">
            <v>1</v>
          </cell>
          <cell r="G164">
            <v>39.74</v>
          </cell>
          <cell r="H164">
            <v>-5</v>
          </cell>
          <cell r="I164">
            <v>-198.70000000000002</v>
          </cell>
          <cell r="J164">
            <v>19991030</v>
          </cell>
          <cell r="K164" t="str">
            <v>1140305001</v>
          </cell>
          <cell r="L164" t="str">
            <v>6210302005</v>
          </cell>
          <cell r="M164" t="str">
            <v>9100000005</v>
          </cell>
        </row>
        <row r="165">
          <cell r="A165" t="str">
            <v>P023</v>
          </cell>
          <cell r="B165">
            <v>3101030020</v>
          </cell>
          <cell r="C165" t="str">
            <v>MZ DK 696</v>
          </cell>
          <cell r="D165" t="str">
            <v>B1</v>
          </cell>
          <cell r="E165">
            <v>232</v>
          </cell>
          <cell r="F165">
            <v>2</v>
          </cell>
          <cell r="G165">
            <v>39.74</v>
          </cell>
          <cell r="H165">
            <v>-9</v>
          </cell>
          <cell r="I165">
            <v>-357.66</v>
          </cell>
          <cell r="J165">
            <v>19991030</v>
          </cell>
          <cell r="K165" t="str">
            <v>1140305001</v>
          </cell>
          <cell r="L165" t="str">
            <v>6210302005</v>
          </cell>
          <cell r="M165" t="str">
            <v>9100000005</v>
          </cell>
        </row>
        <row r="166">
          <cell r="A166" t="str">
            <v>EA03</v>
          </cell>
          <cell r="B166">
            <v>3101030021</v>
          </cell>
          <cell r="C166" t="str">
            <v>MZ DK 752</v>
          </cell>
          <cell r="D166" t="str">
            <v>65</v>
          </cell>
          <cell r="E166">
            <v>911</v>
          </cell>
          <cell r="F166">
            <v>3</v>
          </cell>
          <cell r="G166">
            <v>44.81</v>
          </cell>
          <cell r="H166">
            <v>-25</v>
          </cell>
          <cell r="I166">
            <v>-1120.25</v>
          </cell>
          <cell r="J166">
            <v>19991031</v>
          </cell>
          <cell r="K166" t="str">
            <v>1140305001</v>
          </cell>
          <cell r="L166" t="str">
            <v>6210302005</v>
          </cell>
        </row>
        <row r="167">
          <cell r="A167" t="str">
            <v>MF36</v>
          </cell>
          <cell r="B167">
            <v>3101030021</v>
          </cell>
          <cell r="C167" t="str">
            <v>MZ DK 752</v>
          </cell>
          <cell r="D167" t="str">
            <v>65</v>
          </cell>
          <cell r="E167">
            <v>919</v>
          </cell>
          <cell r="F167">
            <v>3</v>
          </cell>
          <cell r="G167">
            <v>44.81</v>
          </cell>
          <cell r="H167">
            <v>-117</v>
          </cell>
          <cell r="I167">
            <v>-5242.7700000000004</v>
          </cell>
          <cell r="J167">
            <v>19991031</v>
          </cell>
          <cell r="K167" t="str">
            <v>1140305001</v>
          </cell>
          <cell r="L167" t="str">
            <v>6210302005</v>
          </cell>
        </row>
        <row r="168">
          <cell r="A168" t="str">
            <v>P023</v>
          </cell>
          <cell r="B168">
            <v>3101030021</v>
          </cell>
          <cell r="C168" t="str">
            <v>MZ DK 752</v>
          </cell>
          <cell r="D168" t="str">
            <v>B1</v>
          </cell>
          <cell r="E168">
            <v>220</v>
          </cell>
          <cell r="F168">
            <v>1</v>
          </cell>
          <cell r="G168">
            <v>39.700000000000003</v>
          </cell>
          <cell r="H168">
            <v>-69</v>
          </cell>
          <cell r="I168">
            <v>-2739.3</v>
          </cell>
          <cell r="J168">
            <v>19991030</v>
          </cell>
          <cell r="K168" t="str">
            <v>1140305001</v>
          </cell>
          <cell r="L168" t="str">
            <v>6210302005</v>
          </cell>
          <cell r="M168" t="str">
            <v>9100000005</v>
          </cell>
        </row>
        <row r="169">
          <cell r="A169" t="str">
            <v>TA29</v>
          </cell>
          <cell r="B169">
            <v>3101030021</v>
          </cell>
          <cell r="C169" t="str">
            <v>MZ DK 752</v>
          </cell>
          <cell r="D169" t="str">
            <v>65</v>
          </cell>
          <cell r="E169">
            <v>822</v>
          </cell>
          <cell r="F169">
            <v>1</v>
          </cell>
          <cell r="G169">
            <v>44.81</v>
          </cell>
          <cell r="H169">
            <v>-195</v>
          </cell>
          <cell r="I169">
            <v>-8737.9500000000007</v>
          </cell>
          <cell r="J169">
            <v>19991020</v>
          </cell>
          <cell r="K169" t="str">
            <v>1140305001</v>
          </cell>
          <cell r="L169" t="str">
            <v>6210302005</v>
          </cell>
        </row>
        <row r="170">
          <cell r="A170" t="str">
            <v>TA29</v>
          </cell>
          <cell r="B170">
            <v>3101030021</v>
          </cell>
          <cell r="C170" t="str">
            <v>MZ DK 752</v>
          </cell>
          <cell r="D170" t="str">
            <v>65</v>
          </cell>
          <cell r="E170">
            <v>877</v>
          </cell>
          <cell r="F170">
            <v>1</v>
          </cell>
          <cell r="G170">
            <v>44.81</v>
          </cell>
          <cell r="H170">
            <v>-125</v>
          </cell>
          <cell r="I170">
            <v>-5601.25</v>
          </cell>
          <cell r="J170">
            <v>19991031</v>
          </cell>
          <cell r="K170" t="str">
            <v>1140305001</v>
          </cell>
          <cell r="L170" t="str">
            <v>6210302005</v>
          </cell>
        </row>
        <row r="171">
          <cell r="A171" t="str">
            <v>P023</v>
          </cell>
          <cell r="B171">
            <v>3101030023</v>
          </cell>
          <cell r="C171" t="str">
            <v>MZ DK 757</v>
          </cell>
          <cell r="D171" t="str">
            <v>B1</v>
          </cell>
          <cell r="E171">
            <v>223</v>
          </cell>
          <cell r="F171">
            <v>1</v>
          </cell>
          <cell r="G171">
            <v>39.74</v>
          </cell>
          <cell r="H171">
            <v>-89</v>
          </cell>
          <cell r="I171">
            <v>-3536.86</v>
          </cell>
          <cell r="J171">
            <v>19991030</v>
          </cell>
          <cell r="K171" t="str">
            <v>1140305001</v>
          </cell>
          <cell r="L171" t="str">
            <v>6210302005</v>
          </cell>
          <cell r="M171" t="str">
            <v>9100000005</v>
          </cell>
        </row>
        <row r="172">
          <cell r="A172" t="str">
            <v>P023</v>
          </cell>
          <cell r="B172">
            <v>3101030023</v>
          </cell>
          <cell r="C172" t="str">
            <v>MZ DK 757</v>
          </cell>
          <cell r="D172" t="str">
            <v>B1</v>
          </cell>
          <cell r="E172">
            <v>227</v>
          </cell>
          <cell r="F172">
            <v>2</v>
          </cell>
          <cell r="G172">
            <v>39.74</v>
          </cell>
          <cell r="H172">
            <v>-5</v>
          </cell>
          <cell r="I172">
            <v>-198.70000000000002</v>
          </cell>
          <cell r="J172">
            <v>19991030</v>
          </cell>
          <cell r="K172" t="str">
            <v>1140305001</v>
          </cell>
          <cell r="L172" t="str">
            <v>6210302005</v>
          </cell>
          <cell r="M172" t="str">
            <v>9100000005</v>
          </cell>
        </row>
        <row r="173">
          <cell r="A173" t="str">
            <v>P023</v>
          </cell>
          <cell r="B173">
            <v>3101030023</v>
          </cell>
          <cell r="C173" t="str">
            <v>MZ DK 757</v>
          </cell>
          <cell r="D173" t="str">
            <v>B1</v>
          </cell>
          <cell r="E173">
            <v>228</v>
          </cell>
          <cell r="F173">
            <v>1</v>
          </cell>
          <cell r="G173">
            <v>39.74</v>
          </cell>
          <cell r="H173">
            <v>-37</v>
          </cell>
          <cell r="I173">
            <v>-1470.38</v>
          </cell>
          <cell r="J173">
            <v>19991030</v>
          </cell>
          <cell r="K173" t="str">
            <v>1140305001</v>
          </cell>
          <cell r="L173" t="str">
            <v>6210302005</v>
          </cell>
          <cell r="M173" t="str">
            <v>9100000005</v>
          </cell>
        </row>
        <row r="174">
          <cell r="A174" t="str">
            <v>P023</v>
          </cell>
          <cell r="B174">
            <v>3101030023</v>
          </cell>
          <cell r="C174" t="str">
            <v>MZ DK 757</v>
          </cell>
          <cell r="D174" t="str">
            <v>B1</v>
          </cell>
          <cell r="E174">
            <v>232</v>
          </cell>
          <cell r="F174">
            <v>3</v>
          </cell>
          <cell r="G174">
            <v>39.74</v>
          </cell>
          <cell r="H174">
            <v>-43</v>
          </cell>
          <cell r="I174">
            <v>-1708.8200000000002</v>
          </cell>
          <cell r="J174">
            <v>19991030</v>
          </cell>
          <cell r="K174" t="str">
            <v>1140305001</v>
          </cell>
          <cell r="L174" t="str">
            <v>6210302005</v>
          </cell>
          <cell r="M174" t="str">
            <v>9100000005</v>
          </cell>
        </row>
        <row r="175">
          <cell r="A175" t="str">
            <v>TZ01</v>
          </cell>
          <cell r="B175">
            <v>3101030025</v>
          </cell>
          <cell r="C175" t="str">
            <v>MZ DK 762</v>
          </cell>
          <cell r="D175" t="str">
            <v>65</v>
          </cell>
          <cell r="E175">
            <v>850</v>
          </cell>
          <cell r="F175">
            <v>1</v>
          </cell>
          <cell r="G175">
            <v>63.34</v>
          </cell>
          <cell r="H175">
            <v>-200</v>
          </cell>
          <cell r="I175">
            <v>-12668</v>
          </cell>
          <cell r="J175">
            <v>19991031</v>
          </cell>
          <cell r="K175" t="str">
            <v>1140305001</v>
          </cell>
          <cell r="L175" t="str">
            <v>6210302005</v>
          </cell>
        </row>
        <row r="176">
          <cell r="A176" t="str">
            <v>P023</v>
          </cell>
          <cell r="B176">
            <v>3101030027</v>
          </cell>
          <cell r="C176" t="str">
            <v>MZ DK 765</v>
          </cell>
          <cell r="D176" t="str">
            <v>B1</v>
          </cell>
          <cell r="E176">
            <v>219</v>
          </cell>
          <cell r="F176">
            <v>3</v>
          </cell>
          <cell r="G176">
            <v>37.85</v>
          </cell>
          <cell r="H176">
            <v>-39</v>
          </cell>
          <cell r="I176">
            <v>-1476.15</v>
          </cell>
          <cell r="J176">
            <v>19991030</v>
          </cell>
          <cell r="K176" t="str">
            <v>1140305001</v>
          </cell>
          <cell r="L176" t="str">
            <v>6210302005</v>
          </cell>
          <cell r="M176" t="str">
            <v>9100000005</v>
          </cell>
        </row>
        <row r="177">
          <cell r="A177" t="str">
            <v>P023</v>
          </cell>
          <cell r="B177">
            <v>3101030038</v>
          </cell>
          <cell r="C177" t="str">
            <v>MZ MORGAN 369</v>
          </cell>
          <cell r="D177" t="str">
            <v>B1</v>
          </cell>
          <cell r="E177">
            <v>234</v>
          </cell>
          <cell r="F177">
            <v>1</v>
          </cell>
          <cell r="G177">
            <v>30</v>
          </cell>
          <cell r="H177">
            <v>-20</v>
          </cell>
          <cell r="I177">
            <v>-600</v>
          </cell>
          <cell r="J177">
            <v>19991030</v>
          </cell>
          <cell r="K177" t="str">
            <v>1140325001</v>
          </cell>
          <cell r="L177" t="str">
            <v>6210302016</v>
          </cell>
          <cell r="M177" t="str">
            <v>9100000007</v>
          </cell>
        </row>
        <row r="178">
          <cell r="A178" t="str">
            <v>P023</v>
          </cell>
          <cell r="B178">
            <v>3101030038</v>
          </cell>
          <cell r="C178" t="str">
            <v>MZ MORGAN 369</v>
          </cell>
          <cell r="D178" t="str">
            <v>B1</v>
          </cell>
          <cell r="E178">
            <v>237</v>
          </cell>
          <cell r="F178">
            <v>1</v>
          </cell>
          <cell r="G178">
            <v>30</v>
          </cell>
          <cell r="H178">
            <v>-26</v>
          </cell>
          <cell r="I178">
            <v>-780</v>
          </cell>
          <cell r="J178">
            <v>19991030</v>
          </cell>
          <cell r="K178" t="str">
            <v>1140325001</v>
          </cell>
          <cell r="L178" t="str">
            <v>6210302016</v>
          </cell>
          <cell r="M178" t="str">
            <v>9100000007</v>
          </cell>
        </row>
        <row r="179">
          <cell r="A179" t="str">
            <v>P014</v>
          </cell>
          <cell r="B179">
            <v>3101030040</v>
          </cell>
          <cell r="C179" t="str">
            <v>MZ MORGAN 401</v>
          </cell>
          <cell r="D179" t="str">
            <v>S1</v>
          </cell>
          <cell r="E179">
            <v>315</v>
          </cell>
          <cell r="F179">
            <v>1</v>
          </cell>
          <cell r="G179">
            <v>24.864999999999998</v>
          </cell>
          <cell r="H179">
            <v>-192</v>
          </cell>
          <cell r="I179">
            <v>-4774.08</v>
          </cell>
          <cell r="J179">
            <v>19991031</v>
          </cell>
          <cell r="K179" t="str">
            <v>1140305001</v>
          </cell>
          <cell r="L179" t="str">
            <v>6210302005</v>
          </cell>
          <cell r="M179" t="str">
            <v>9100000005</v>
          </cell>
        </row>
        <row r="180">
          <cell r="A180" t="str">
            <v>P014</v>
          </cell>
          <cell r="B180">
            <v>3101030040</v>
          </cell>
          <cell r="C180" t="str">
            <v>MZ MORGAN 401</v>
          </cell>
          <cell r="D180" t="str">
            <v>S1</v>
          </cell>
          <cell r="E180">
            <v>316</v>
          </cell>
          <cell r="F180">
            <v>1</v>
          </cell>
          <cell r="G180">
            <v>24.864999999999998</v>
          </cell>
          <cell r="H180">
            <v>-91</v>
          </cell>
          <cell r="I180">
            <v>-2262.7149999999997</v>
          </cell>
          <cell r="J180">
            <v>19991031</v>
          </cell>
          <cell r="K180" t="str">
            <v>1140305001</v>
          </cell>
          <cell r="L180" t="str">
            <v>6210302005</v>
          </cell>
          <cell r="M180" t="str">
            <v>9100000005</v>
          </cell>
        </row>
        <row r="181">
          <cell r="A181" t="str">
            <v>P014</v>
          </cell>
          <cell r="B181">
            <v>3101030040</v>
          </cell>
          <cell r="C181" t="str">
            <v>MZ MORGAN 401</v>
          </cell>
          <cell r="D181" t="str">
            <v>S1</v>
          </cell>
          <cell r="E181">
            <v>317</v>
          </cell>
          <cell r="F181">
            <v>1</v>
          </cell>
          <cell r="G181">
            <v>24.864999999999998</v>
          </cell>
          <cell r="H181">
            <v>-16</v>
          </cell>
          <cell r="I181">
            <v>-397.84</v>
          </cell>
          <cell r="J181">
            <v>19991031</v>
          </cell>
          <cell r="K181" t="str">
            <v>1140305001</v>
          </cell>
          <cell r="L181" t="str">
            <v>6210302005</v>
          </cell>
          <cell r="M181" t="str">
            <v>9100000005</v>
          </cell>
        </row>
        <row r="182">
          <cell r="A182" t="str">
            <v>TL04</v>
          </cell>
          <cell r="B182">
            <v>3101030040</v>
          </cell>
          <cell r="C182" t="str">
            <v>MZ MORGAN 401</v>
          </cell>
          <cell r="D182" t="str">
            <v>65</v>
          </cell>
          <cell r="E182">
            <v>899</v>
          </cell>
          <cell r="F182">
            <v>1</v>
          </cell>
          <cell r="G182">
            <v>19.98</v>
          </cell>
          <cell r="H182">
            <v>-132</v>
          </cell>
          <cell r="I182">
            <v>-2637.36</v>
          </cell>
          <cell r="J182">
            <v>19991031</v>
          </cell>
          <cell r="K182" t="str">
            <v>1140305001</v>
          </cell>
          <cell r="L182" t="str">
            <v>6210302005</v>
          </cell>
        </row>
        <row r="183">
          <cell r="A183" t="str">
            <v>TL05</v>
          </cell>
          <cell r="B183">
            <v>3101030040</v>
          </cell>
          <cell r="C183" t="str">
            <v>MZ MORGAN 401</v>
          </cell>
          <cell r="D183" t="str">
            <v>65</v>
          </cell>
          <cell r="E183">
            <v>890</v>
          </cell>
          <cell r="F183">
            <v>1</v>
          </cell>
          <cell r="G183">
            <v>19.98</v>
          </cell>
          <cell r="H183">
            <v>-117</v>
          </cell>
          <cell r="I183">
            <v>-2337.66</v>
          </cell>
          <cell r="J183">
            <v>19991031</v>
          </cell>
          <cell r="K183" t="str">
            <v>1140305001</v>
          </cell>
          <cell r="L183" t="str">
            <v>6210302005</v>
          </cell>
        </row>
        <row r="184">
          <cell r="A184" t="str">
            <v>TL06</v>
          </cell>
          <cell r="B184">
            <v>3101030040</v>
          </cell>
          <cell r="C184" t="str">
            <v>MZ MORGAN 401</v>
          </cell>
          <cell r="D184" t="str">
            <v>65</v>
          </cell>
          <cell r="E184">
            <v>896</v>
          </cell>
          <cell r="F184">
            <v>1</v>
          </cell>
          <cell r="G184">
            <v>19.98</v>
          </cell>
          <cell r="H184">
            <v>-81</v>
          </cell>
          <cell r="I184">
            <v>-1618.38</v>
          </cell>
          <cell r="J184">
            <v>19991031</v>
          </cell>
          <cell r="K184" t="str">
            <v>1140305001</v>
          </cell>
          <cell r="L184" t="str">
            <v>6210302005</v>
          </cell>
        </row>
        <row r="185">
          <cell r="A185" t="str">
            <v>TL07</v>
          </cell>
          <cell r="B185">
            <v>3101030040</v>
          </cell>
          <cell r="C185" t="str">
            <v>MZ MORGAN 401</v>
          </cell>
          <cell r="D185" t="str">
            <v>65</v>
          </cell>
          <cell r="E185">
            <v>894</v>
          </cell>
          <cell r="F185">
            <v>1</v>
          </cell>
          <cell r="G185">
            <v>19.98</v>
          </cell>
          <cell r="H185">
            <v>-124</v>
          </cell>
          <cell r="I185">
            <v>-2477.52</v>
          </cell>
          <cell r="J185">
            <v>19991031</v>
          </cell>
          <cell r="K185" t="str">
            <v>1140305001</v>
          </cell>
          <cell r="L185" t="str">
            <v>6210302005</v>
          </cell>
        </row>
        <row r="186">
          <cell r="A186" t="str">
            <v>TL08</v>
          </cell>
          <cell r="B186">
            <v>3101030040</v>
          </cell>
          <cell r="C186" t="str">
            <v>MZ MORGAN 401</v>
          </cell>
          <cell r="D186" t="str">
            <v>65</v>
          </cell>
          <cell r="E186">
            <v>893</v>
          </cell>
          <cell r="F186">
            <v>1</v>
          </cell>
          <cell r="G186">
            <v>27.439</v>
          </cell>
          <cell r="H186">
            <v>-205</v>
          </cell>
          <cell r="I186">
            <v>-5624.9949999999999</v>
          </cell>
          <cell r="J186">
            <v>19991031</v>
          </cell>
          <cell r="K186" t="str">
            <v>1140305001</v>
          </cell>
          <cell r="L186" t="str">
            <v>6210302005</v>
          </cell>
        </row>
        <row r="187">
          <cell r="A187" t="str">
            <v>TO03</v>
          </cell>
          <cell r="B187">
            <v>3101030040</v>
          </cell>
          <cell r="C187" t="str">
            <v>MZ MORGAN 401</v>
          </cell>
          <cell r="D187" t="str">
            <v>S1</v>
          </cell>
          <cell r="E187">
            <v>333</v>
          </cell>
          <cell r="F187">
            <v>1</v>
          </cell>
          <cell r="G187">
            <v>19.5</v>
          </cell>
          <cell r="H187">
            <v>-106</v>
          </cell>
          <cell r="I187">
            <v>-2067</v>
          </cell>
          <cell r="J187">
            <v>19991031</v>
          </cell>
          <cell r="K187" t="str">
            <v>1140305001</v>
          </cell>
          <cell r="L187" t="str">
            <v>6210302005</v>
          </cell>
          <cell r="M187" t="str">
            <v>9100000005</v>
          </cell>
        </row>
        <row r="188">
          <cell r="A188" t="str">
            <v>MF36</v>
          </cell>
          <cell r="B188">
            <v>3101030054</v>
          </cell>
          <cell r="C188" t="str">
            <v>MZ TILCARA</v>
          </cell>
          <cell r="D188" t="str">
            <v>65</v>
          </cell>
          <cell r="E188">
            <v>919</v>
          </cell>
          <cell r="F188">
            <v>4</v>
          </cell>
          <cell r="G188">
            <v>25</v>
          </cell>
          <cell r="H188">
            <v>-98</v>
          </cell>
          <cell r="I188">
            <v>-2450</v>
          </cell>
          <cell r="J188">
            <v>19991031</v>
          </cell>
          <cell r="K188" t="str">
            <v>1140305001</v>
          </cell>
          <cell r="L188" t="str">
            <v>6210302005</v>
          </cell>
        </row>
        <row r="189">
          <cell r="A189" t="str">
            <v>TZ01</v>
          </cell>
          <cell r="B189">
            <v>3101030054</v>
          </cell>
          <cell r="C189" t="str">
            <v>MZ TILCARA</v>
          </cell>
          <cell r="D189" t="str">
            <v>65</v>
          </cell>
          <cell r="E189">
            <v>852</v>
          </cell>
          <cell r="F189">
            <v>1</v>
          </cell>
          <cell r="G189">
            <v>25</v>
          </cell>
          <cell r="H189">
            <v>-60</v>
          </cell>
          <cell r="I189">
            <v>-1500</v>
          </cell>
          <cell r="J189">
            <v>19991031</v>
          </cell>
          <cell r="K189" t="str">
            <v>1140305001</v>
          </cell>
          <cell r="L189" t="str">
            <v>6210302005</v>
          </cell>
        </row>
        <row r="190">
          <cell r="A190" t="str">
            <v>TZ02</v>
          </cell>
          <cell r="B190">
            <v>3101030054</v>
          </cell>
          <cell r="C190" t="str">
            <v>MZ TILCARA</v>
          </cell>
          <cell r="D190" t="str">
            <v>65</v>
          </cell>
          <cell r="E190">
            <v>860</v>
          </cell>
          <cell r="F190">
            <v>1</v>
          </cell>
          <cell r="G190">
            <v>25</v>
          </cell>
          <cell r="H190">
            <v>-285</v>
          </cell>
          <cell r="I190">
            <v>-7125</v>
          </cell>
          <cell r="J190">
            <v>19991031</v>
          </cell>
          <cell r="K190" t="str">
            <v>1140305001</v>
          </cell>
          <cell r="L190" t="str">
            <v>6210302005</v>
          </cell>
        </row>
        <row r="191">
          <cell r="A191" t="str">
            <v>P001</v>
          </cell>
          <cell r="B191">
            <v>3101030054</v>
          </cell>
          <cell r="C191" t="str">
            <v>MZ TILCARA</v>
          </cell>
          <cell r="D191" t="str">
            <v>L1</v>
          </cell>
          <cell r="E191">
            <v>254</v>
          </cell>
          <cell r="F191">
            <v>2</v>
          </cell>
          <cell r="G191">
            <v>25</v>
          </cell>
          <cell r="H191">
            <v>-18</v>
          </cell>
          <cell r="I191">
            <v>-450</v>
          </cell>
          <cell r="J191">
            <v>19991028</v>
          </cell>
          <cell r="K191" t="str">
            <v>1140325001</v>
          </cell>
          <cell r="L191" t="str">
            <v>6210302016</v>
          </cell>
          <cell r="M191" t="str">
            <v>9100000007</v>
          </cell>
        </row>
        <row r="192">
          <cell r="A192" t="str">
            <v>P023</v>
          </cell>
          <cell r="B192">
            <v>3101030054</v>
          </cell>
          <cell r="C192" t="str">
            <v>MZ TILCARA</v>
          </cell>
          <cell r="D192" t="str">
            <v>B1</v>
          </cell>
          <cell r="E192">
            <v>235</v>
          </cell>
          <cell r="F192">
            <v>1</v>
          </cell>
          <cell r="G192">
            <v>25</v>
          </cell>
          <cell r="H192">
            <v>-24</v>
          </cell>
          <cell r="I192">
            <v>-600</v>
          </cell>
          <cell r="J192">
            <v>19991030</v>
          </cell>
          <cell r="K192" t="str">
            <v>1140325001</v>
          </cell>
          <cell r="L192" t="str">
            <v>6210302016</v>
          </cell>
          <cell r="M192" t="str">
            <v>9100000007</v>
          </cell>
        </row>
        <row r="193">
          <cell r="A193" t="str">
            <v>P023</v>
          </cell>
          <cell r="B193">
            <v>3101030054</v>
          </cell>
          <cell r="C193" t="str">
            <v>MZ TILCARA</v>
          </cell>
          <cell r="D193" t="str">
            <v>B1</v>
          </cell>
          <cell r="E193">
            <v>237</v>
          </cell>
          <cell r="F193">
            <v>2</v>
          </cell>
          <cell r="G193">
            <v>25</v>
          </cell>
          <cell r="H193">
            <v>-15</v>
          </cell>
          <cell r="I193">
            <v>-375</v>
          </cell>
          <cell r="J193">
            <v>19991030</v>
          </cell>
          <cell r="K193" t="str">
            <v>1140325001</v>
          </cell>
          <cell r="L193" t="str">
            <v>6210302016</v>
          </cell>
          <cell r="M193" t="str">
            <v>9100000007</v>
          </cell>
        </row>
        <row r="194">
          <cell r="A194" t="str">
            <v>MF28</v>
          </cell>
          <cell r="B194">
            <v>3101030063</v>
          </cell>
          <cell r="C194" t="str">
            <v>MZ DK 688</v>
          </cell>
          <cell r="D194" t="str">
            <v>65</v>
          </cell>
          <cell r="E194">
            <v>935</v>
          </cell>
          <cell r="F194">
            <v>1</v>
          </cell>
          <cell r="G194">
            <v>1</v>
          </cell>
          <cell r="H194">
            <v>-55</v>
          </cell>
          <cell r="I194">
            <v>-55</v>
          </cell>
          <cell r="J194">
            <v>19991031</v>
          </cell>
          <cell r="K194" t="str">
            <v>1140305001</v>
          </cell>
          <cell r="L194" t="str">
            <v>6210302005</v>
          </cell>
        </row>
        <row r="195">
          <cell r="A195" t="str">
            <v>MF32</v>
          </cell>
          <cell r="B195">
            <v>3101030063</v>
          </cell>
          <cell r="C195" t="str">
            <v>MZ DK 688</v>
          </cell>
          <cell r="D195" t="str">
            <v>65</v>
          </cell>
          <cell r="E195">
            <v>931</v>
          </cell>
          <cell r="F195">
            <v>1</v>
          </cell>
          <cell r="G195">
            <v>1</v>
          </cell>
          <cell r="H195">
            <v>-94</v>
          </cell>
          <cell r="I195">
            <v>-94</v>
          </cell>
          <cell r="J195">
            <v>19991031</v>
          </cell>
          <cell r="K195" t="str">
            <v>1140305001</v>
          </cell>
          <cell r="L195" t="str">
            <v>6210302005</v>
          </cell>
        </row>
        <row r="196">
          <cell r="A196" t="str">
            <v>MF39</v>
          </cell>
          <cell r="B196">
            <v>3101030063</v>
          </cell>
          <cell r="C196" t="str">
            <v>MZ DK 688</v>
          </cell>
          <cell r="D196" t="str">
            <v>65</v>
          </cell>
          <cell r="E196">
            <v>922</v>
          </cell>
          <cell r="F196">
            <v>1</v>
          </cell>
          <cell r="G196">
            <v>1</v>
          </cell>
          <cell r="H196">
            <v>-57</v>
          </cell>
          <cell r="I196">
            <v>-57</v>
          </cell>
          <cell r="J196">
            <v>19991031</v>
          </cell>
          <cell r="K196" t="str">
            <v>1140305001</v>
          </cell>
          <cell r="L196" t="str">
            <v>6210302005</v>
          </cell>
        </row>
        <row r="197">
          <cell r="A197" t="str">
            <v>P023</v>
          </cell>
          <cell r="B197">
            <v>3101030066</v>
          </cell>
          <cell r="C197" t="str">
            <v>MAIZ DK 696 BT</v>
          </cell>
          <cell r="D197" t="str">
            <v>B1</v>
          </cell>
          <cell r="E197">
            <v>219</v>
          </cell>
          <cell r="F197">
            <v>1</v>
          </cell>
          <cell r="G197">
            <v>104</v>
          </cell>
          <cell r="H197">
            <v>-30</v>
          </cell>
          <cell r="I197">
            <v>-3120</v>
          </cell>
          <cell r="J197">
            <v>19991030</v>
          </cell>
          <cell r="K197" t="str">
            <v>1140305001</v>
          </cell>
          <cell r="L197" t="str">
            <v>6210302005</v>
          </cell>
          <cell r="M197" t="str">
            <v>9100000005</v>
          </cell>
        </row>
        <row r="198">
          <cell r="A198" t="str">
            <v>MF36</v>
          </cell>
          <cell r="B198">
            <v>3101030068</v>
          </cell>
          <cell r="C198" t="str">
            <v>MZ NIDERA AX 952</v>
          </cell>
          <cell r="D198" t="str">
            <v>65</v>
          </cell>
          <cell r="E198">
            <v>919</v>
          </cell>
          <cell r="F198">
            <v>1</v>
          </cell>
          <cell r="G198">
            <v>39</v>
          </cell>
          <cell r="H198">
            <v>-107</v>
          </cell>
          <cell r="I198">
            <v>-4173</v>
          </cell>
          <cell r="J198">
            <v>19991031</v>
          </cell>
          <cell r="K198" t="str">
            <v>1140305001</v>
          </cell>
          <cell r="L198" t="str">
            <v>6210302005</v>
          </cell>
        </row>
        <row r="199">
          <cell r="A199" t="str">
            <v>TA27</v>
          </cell>
          <cell r="B199">
            <v>3101030068</v>
          </cell>
          <cell r="C199" t="str">
            <v>MZ NIDERA AX 952</v>
          </cell>
          <cell r="D199" t="str">
            <v>65</v>
          </cell>
          <cell r="E199">
            <v>872</v>
          </cell>
          <cell r="F199">
            <v>1</v>
          </cell>
          <cell r="G199">
            <v>39</v>
          </cell>
          <cell r="H199">
            <v>-15</v>
          </cell>
          <cell r="I199">
            <v>-585</v>
          </cell>
          <cell r="J199">
            <v>19991031</v>
          </cell>
          <cell r="K199" t="str">
            <v>1140305001</v>
          </cell>
          <cell r="L199" t="str">
            <v>6210302005</v>
          </cell>
        </row>
        <row r="200">
          <cell r="A200" t="str">
            <v>TA28</v>
          </cell>
          <cell r="B200">
            <v>3101030068</v>
          </cell>
          <cell r="C200" t="str">
            <v>MZ NIDERA AX 952</v>
          </cell>
          <cell r="D200" t="str">
            <v>65</v>
          </cell>
          <cell r="E200">
            <v>869</v>
          </cell>
          <cell r="F200">
            <v>1</v>
          </cell>
          <cell r="G200">
            <v>39</v>
          </cell>
          <cell r="H200">
            <v>-80</v>
          </cell>
          <cell r="I200">
            <v>-3120</v>
          </cell>
          <cell r="J200">
            <v>19991031</v>
          </cell>
          <cell r="K200" t="str">
            <v>1140305001</v>
          </cell>
          <cell r="L200" t="str">
            <v>6210302005</v>
          </cell>
        </row>
        <row r="201">
          <cell r="A201" t="str">
            <v>TA31</v>
          </cell>
          <cell r="B201">
            <v>3101030068</v>
          </cell>
          <cell r="C201" t="str">
            <v>MZ NIDERA AX 952</v>
          </cell>
          <cell r="D201" t="str">
            <v>65</v>
          </cell>
          <cell r="E201">
            <v>885</v>
          </cell>
          <cell r="F201">
            <v>1</v>
          </cell>
          <cell r="G201">
            <v>39</v>
          </cell>
          <cell r="H201">
            <v>-26</v>
          </cell>
          <cell r="I201">
            <v>-1014</v>
          </cell>
          <cell r="J201">
            <v>19991031</v>
          </cell>
          <cell r="K201" t="str">
            <v>1140305001</v>
          </cell>
          <cell r="L201" t="str">
            <v>6210302005</v>
          </cell>
        </row>
        <row r="202">
          <cell r="A202" t="str">
            <v>P023</v>
          </cell>
          <cell r="B202">
            <v>3101030069</v>
          </cell>
          <cell r="C202" t="str">
            <v>MZ NIDERA AX 794</v>
          </cell>
          <cell r="D202" t="str">
            <v>B1</v>
          </cell>
          <cell r="E202">
            <v>220</v>
          </cell>
          <cell r="F202">
            <v>2</v>
          </cell>
          <cell r="G202">
            <v>41</v>
          </cell>
          <cell r="H202">
            <v>-8</v>
          </cell>
          <cell r="I202">
            <v>-328</v>
          </cell>
          <cell r="J202">
            <v>19991030</v>
          </cell>
          <cell r="K202" t="str">
            <v>1140305001</v>
          </cell>
          <cell r="L202" t="str">
            <v>6210302005</v>
          </cell>
          <cell r="M202" t="str">
            <v>9100000005</v>
          </cell>
        </row>
        <row r="203">
          <cell r="A203" t="str">
            <v>P023</v>
          </cell>
          <cell r="B203">
            <v>3101030069</v>
          </cell>
          <cell r="C203" t="str">
            <v>MZ NIDERA AX 794</v>
          </cell>
          <cell r="D203" t="str">
            <v>B1</v>
          </cell>
          <cell r="E203">
            <v>221</v>
          </cell>
          <cell r="F203">
            <v>1</v>
          </cell>
          <cell r="G203">
            <v>41</v>
          </cell>
          <cell r="H203">
            <v>-30</v>
          </cell>
          <cell r="I203">
            <v>-1230</v>
          </cell>
          <cell r="J203">
            <v>19991030</v>
          </cell>
          <cell r="K203" t="str">
            <v>1140305001</v>
          </cell>
          <cell r="L203" t="str">
            <v>6210302005</v>
          </cell>
          <cell r="M203" t="str">
            <v>9100000005</v>
          </cell>
        </row>
        <row r="204">
          <cell r="A204" t="str">
            <v>P023</v>
          </cell>
          <cell r="B204">
            <v>3101030069</v>
          </cell>
          <cell r="C204" t="str">
            <v>MZ NIDERA AX 794</v>
          </cell>
          <cell r="D204" t="str">
            <v>B1</v>
          </cell>
          <cell r="E204">
            <v>222</v>
          </cell>
          <cell r="F204">
            <v>1</v>
          </cell>
          <cell r="G204">
            <v>41</v>
          </cell>
          <cell r="H204">
            <v>-36</v>
          </cell>
          <cell r="I204">
            <v>-1476</v>
          </cell>
          <cell r="J204">
            <v>19991030</v>
          </cell>
          <cell r="K204" t="str">
            <v>1140305001</v>
          </cell>
          <cell r="L204" t="str">
            <v>6210302005</v>
          </cell>
          <cell r="M204" t="str">
            <v>9100000005</v>
          </cell>
        </row>
        <row r="205">
          <cell r="A205" t="str">
            <v>P023</v>
          </cell>
          <cell r="B205">
            <v>3101030069</v>
          </cell>
          <cell r="C205" t="str">
            <v>MZ NIDERA AX 794</v>
          </cell>
          <cell r="D205" t="str">
            <v>B1</v>
          </cell>
          <cell r="E205">
            <v>223</v>
          </cell>
          <cell r="F205">
            <v>2</v>
          </cell>
          <cell r="G205">
            <v>41</v>
          </cell>
          <cell r="H205">
            <v>-26</v>
          </cell>
          <cell r="I205">
            <v>-1066</v>
          </cell>
          <cell r="J205">
            <v>19991030</v>
          </cell>
          <cell r="K205" t="str">
            <v>1140305001</v>
          </cell>
          <cell r="L205" t="str">
            <v>6210302005</v>
          </cell>
          <cell r="M205" t="str">
            <v>9100000005</v>
          </cell>
        </row>
        <row r="206">
          <cell r="A206" t="str">
            <v>MF09</v>
          </cell>
          <cell r="B206">
            <v>3101030071</v>
          </cell>
          <cell r="C206" t="str">
            <v>MAIZ TANDEN</v>
          </cell>
          <cell r="D206" t="str">
            <v>65</v>
          </cell>
          <cell r="E206">
            <v>937</v>
          </cell>
          <cell r="F206">
            <v>2</v>
          </cell>
          <cell r="G206">
            <v>37</v>
          </cell>
          <cell r="H206">
            <v>-32</v>
          </cell>
          <cell r="I206">
            <v>-1184</v>
          </cell>
          <cell r="J206">
            <v>19991031</v>
          </cell>
          <cell r="K206" t="str">
            <v>1140305001</v>
          </cell>
          <cell r="L206" t="str">
            <v>6210302005</v>
          </cell>
        </row>
        <row r="207">
          <cell r="A207" t="str">
            <v>MF28</v>
          </cell>
          <cell r="B207">
            <v>3101030071</v>
          </cell>
          <cell r="C207" t="str">
            <v>MAIZ TANDEN</v>
          </cell>
          <cell r="D207" t="str">
            <v>65</v>
          </cell>
          <cell r="E207">
            <v>935</v>
          </cell>
          <cell r="F207">
            <v>3</v>
          </cell>
          <cell r="G207">
            <v>37</v>
          </cell>
          <cell r="H207">
            <v>-27</v>
          </cell>
          <cell r="I207">
            <v>-999</v>
          </cell>
          <cell r="J207">
            <v>19991031</v>
          </cell>
          <cell r="K207" t="str">
            <v>1140305001</v>
          </cell>
          <cell r="L207" t="str">
            <v>6210302005</v>
          </cell>
        </row>
        <row r="208">
          <cell r="A208" t="str">
            <v>MF29</v>
          </cell>
          <cell r="B208">
            <v>3101030071</v>
          </cell>
          <cell r="C208" t="str">
            <v>MAIZ TANDEN</v>
          </cell>
          <cell r="D208" t="str">
            <v>65</v>
          </cell>
          <cell r="E208">
            <v>929</v>
          </cell>
          <cell r="F208">
            <v>3</v>
          </cell>
          <cell r="G208">
            <v>32</v>
          </cell>
          <cell r="H208">
            <v>-73</v>
          </cell>
          <cell r="I208">
            <v>-2336</v>
          </cell>
          <cell r="J208">
            <v>19991031</v>
          </cell>
          <cell r="K208" t="str">
            <v>1140305001</v>
          </cell>
          <cell r="L208" t="str">
            <v>6210302005</v>
          </cell>
        </row>
        <row r="209">
          <cell r="A209" t="str">
            <v>MF32</v>
          </cell>
          <cell r="B209">
            <v>3101030071</v>
          </cell>
          <cell r="C209" t="str">
            <v>MAIZ TANDEN</v>
          </cell>
          <cell r="D209" t="str">
            <v>65</v>
          </cell>
          <cell r="E209">
            <v>931</v>
          </cell>
          <cell r="F209">
            <v>3</v>
          </cell>
          <cell r="G209">
            <v>37</v>
          </cell>
          <cell r="H209">
            <v>-53</v>
          </cell>
          <cell r="I209">
            <v>-1961</v>
          </cell>
          <cell r="J209">
            <v>19991031</v>
          </cell>
          <cell r="K209" t="str">
            <v>1140305001</v>
          </cell>
          <cell r="L209" t="str">
            <v>6210302005</v>
          </cell>
        </row>
        <row r="210">
          <cell r="A210" t="str">
            <v>MF38</v>
          </cell>
          <cell r="B210">
            <v>3101030071</v>
          </cell>
          <cell r="C210" t="str">
            <v>MAIZ TANDEN</v>
          </cell>
          <cell r="D210" t="str">
            <v>65</v>
          </cell>
          <cell r="E210">
            <v>927</v>
          </cell>
          <cell r="F210">
            <v>7</v>
          </cell>
          <cell r="G210">
            <v>37</v>
          </cell>
          <cell r="H210">
            <v>-50</v>
          </cell>
          <cell r="I210">
            <v>-1850</v>
          </cell>
          <cell r="J210">
            <v>19991031</v>
          </cell>
          <cell r="K210" t="str">
            <v>1140305001</v>
          </cell>
          <cell r="L210" t="str">
            <v>6210302005</v>
          </cell>
        </row>
        <row r="211">
          <cell r="A211" t="str">
            <v>MF39</v>
          </cell>
          <cell r="B211">
            <v>3101030071</v>
          </cell>
          <cell r="C211" t="str">
            <v>MAIZ TANDEN</v>
          </cell>
          <cell r="D211" t="str">
            <v>65</v>
          </cell>
          <cell r="E211">
            <v>922</v>
          </cell>
          <cell r="F211">
            <v>3</v>
          </cell>
          <cell r="G211">
            <v>32</v>
          </cell>
          <cell r="H211">
            <v>-90</v>
          </cell>
          <cell r="I211">
            <v>-2880</v>
          </cell>
          <cell r="J211">
            <v>19991031</v>
          </cell>
          <cell r="K211" t="str">
            <v>1140305001</v>
          </cell>
          <cell r="L211" t="str">
            <v>6210302005</v>
          </cell>
        </row>
        <row r="212">
          <cell r="A212" t="str">
            <v>EA01</v>
          </cell>
          <cell r="B212">
            <v>3101030072</v>
          </cell>
          <cell r="C212" t="str">
            <v>MAIZ TANDEN</v>
          </cell>
          <cell r="D212" t="str">
            <v>65</v>
          </cell>
          <cell r="E212">
            <v>914</v>
          </cell>
          <cell r="F212">
            <v>1</v>
          </cell>
          <cell r="G212">
            <v>37</v>
          </cell>
          <cell r="H212">
            <v>-4</v>
          </cell>
          <cell r="I212">
            <v>-148</v>
          </cell>
          <cell r="J212">
            <v>19991031</v>
          </cell>
          <cell r="K212" t="str">
            <v>1140305001</v>
          </cell>
          <cell r="L212" t="str">
            <v>6210302005</v>
          </cell>
        </row>
        <row r="213">
          <cell r="A213" t="str">
            <v>MF23</v>
          </cell>
          <cell r="B213">
            <v>3102010001</v>
          </cell>
          <cell r="C213" t="str">
            <v>FOSFATO DIAMONICO</v>
          </cell>
          <cell r="D213" t="str">
            <v>61</v>
          </cell>
          <cell r="E213">
            <v>635</v>
          </cell>
          <cell r="F213">
            <v>1</v>
          </cell>
          <cell r="G213">
            <v>343.2</v>
          </cell>
          <cell r="H213">
            <v>-62.24</v>
          </cell>
          <cell r="I213">
            <v>-21360.768</v>
          </cell>
          <cell r="J213">
            <v>19991031</v>
          </cell>
          <cell r="K213" t="str">
            <v>1140301002</v>
          </cell>
          <cell r="L213" t="str">
            <v>6210401001</v>
          </cell>
        </row>
        <row r="214">
          <cell r="A214" t="str">
            <v>MF28</v>
          </cell>
          <cell r="B214">
            <v>3102010001</v>
          </cell>
          <cell r="C214" t="str">
            <v>FOSFATO DIAMONICO</v>
          </cell>
          <cell r="D214" t="str">
            <v>61</v>
          </cell>
          <cell r="E214">
            <v>637</v>
          </cell>
          <cell r="F214">
            <v>1</v>
          </cell>
          <cell r="G214">
            <v>310.2</v>
          </cell>
          <cell r="H214">
            <v>-4.6619999999999999</v>
          </cell>
          <cell r="I214">
            <v>-1446.1523999999999</v>
          </cell>
          <cell r="J214">
            <v>19991031</v>
          </cell>
          <cell r="K214" t="str">
            <v>1140301002</v>
          </cell>
          <cell r="L214" t="str">
            <v>6210401001</v>
          </cell>
        </row>
        <row r="215">
          <cell r="A215" t="str">
            <v>MF28</v>
          </cell>
          <cell r="B215">
            <v>3102010001</v>
          </cell>
          <cell r="C215" t="str">
            <v>FOSFATO DIAMONICO</v>
          </cell>
          <cell r="D215" t="str">
            <v>61</v>
          </cell>
          <cell r="E215">
            <v>638</v>
          </cell>
          <cell r="F215">
            <v>1</v>
          </cell>
          <cell r="G215">
            <v>310.2</v>
          </cell>
          <cell r="H215">
            <v>-4.4400000000000004</v>
          </cell>
          <cell r="I215">
            <v>-1377.288</v>
          </cell>
          <cell r="J215">
            <v>19991031</v>
          </cell>
          <cell r="K215" t="str">
            <v>1140301002</v>
          </cell>
          <cell r="L215" t="str">
            <v>6210401001</v>
          </cell>
        </row>
        <row r="216">
          <cell r="A216" t="str">
            <v>MF33</v>
          </cell>
          <cell r="B216">
            <v>3102010001</v>
          </cell>
          <cell r="C216" t="str">
            <v>FOSFATO DIAMONICO</v>
          </cell>
          <cell r="D216" t="str">
            <v>61</v>
          </cell>
          <cell r="E216">
            <v>640</v>
          </cell>
          <cell r="F216">
            <v>1</v>
          </cell>
          <cell r="G216">
            <v>310.2</v>
          </cell>
          <cell r="H216">
            <v>-13.84</v>
          </cell>
          <cell r="I216">
            <v>-4293.1679999999997</v>
          </cell>
          <cell r="J216">
            <v>19991031</v>
          </cell>
          <cell r="K216" t="str">
            <v>1140301002</v>
          </cell>
          <cell r="L216" t="str">
            <v>6210401001</v>
          </cell>
        </row>
        <row r="217">
          <cell r="A217" t="str">
            <v>MF23</v>
          </cell>
          <cell r="B217">
            <v>3102010001</v>
          </cell>
          <cell r="C217" t="str">
            <v>FOSFATO DIAMONICO</v>
          </cell>
          <cell r="D217" t="str">
            <v>63</v>
          </cell>
          <cell r="E217">
            <v>632</v>
          </cell>
          <cell r="F217">
            <v>1</v>
          </cell>
          <cell r="G217">
            <v>343.2</v>
          </cell>
          <cell r="H217">
            <v>-27.015000000000001</v>
          </cell>
          <cell r="I217">
            <v>-9271.5480000000007</v>
          </cell>
          <cell r="J217">
            <v>19991031</v>
          </cell>
          <cell r="K217" t="str">
            <v>1140303002</v>
          </cell>
          <cell r="L217" t="str">
            <v>6210401003</v>
          </cell>
        </row>
        <row r="218">
          <cell r="A218" t="str">
            <v>MF29</v>
          </cell>
          <cell r="B218">
            <v>3102010001</v>
          </cell>
          <cell r="C218" t="str">
            <v>FOSFATO DIAMONICO</v>
          </cell>
          <cell r="D218" t="str">
            <v>63</v>
          </cell>
          <cell r="E218">
            <v>633</v>
          </cell>
          <cell r="F218">
            <v>1</v>
          </cell>
          <cell r="G218">
            <v>343.2</v>
          </cell>
          <cell r="H218">
            <v>-5.2</v>
          </cell>
          <cell r="I218">
            <v>-1784.64</v>
          </cell>
          <cell r="J218">
            <v>19991031</v>
          </cell>
          <cell r="K218" t="str">
            <v>1140303002</v>
          </cell>
          <cell r="L218" t="str">
            <v>6210401003</v>
          </cell>
        </row>
        <row r="219">
          <cell r="A219" t="str">
            <v>MF32</v>
          </cell>
          <cell r="B219">
            <v>3102010001</v>
          </cell>
          <cell r="C219" t="str">
            <v>FOSFATO DIAMONICO</v>
          </cell>
          <cell r="D219" t="str">
            <v>63</v>
          </cell>
          <cell r="E219">
            <v>638</v>
          </cell>
          <cell r="F219">
            <v>1</v>
          </cell>
          <cell r="G219">
            <v>310.2</v>
          </cell>
          <cell r="H219">
            <v>-10.17</v>
          </cell>
          <cell r="I219">
            <v>-3154.7339999999999</v>
          </cell>
          <cell r="J219">
            <v>19991031</v>
          </cell>
          <cell r="K219" t="str">
            <v>1140303002</v>
          </cell>
          <cell r="L219" t="str">
            <v>6210401003</v>
          </cell>
        </row>
        <row r="220">
          <cell r="A220" t="str">
            <v>MF35</v>
          </cell>
          <cell r="B220">
            <v>3102010001</v>
          </cell>
          <cell r="C220" t="str">
            <v>FOSFATO DIAMONICO</v>
          </cell>
          <cell r="D220" t="str">
            <v>63</v>
          </cell>
          <cell r="E220">
            <v>643</v>
          </cell>
          <cell r="F220">
            <v>1</v>
          </cell>
          <cell r="G220">
            <v>310.2</v>
          </cell>
          <cell r="H220">
            <v>-4.625</v>
          </cell>
          <cell r="I220">
            <v>-1434.675</v>
          </cell>
          <cell r="J220">
            <v>19991031</v>
          </cell>
          <cell r="K220" t="str">
            <v>1140303002</v>
          </cell>
          <cell r="L220" t="str">
            <v>6210401003</v>
          </cell>
        </row>
        <row r="221">
          <cell r="A221" t="str">
            <v>MF39</v>
          </cell>
          <cell r="B221">
            <v>3102010001</v>
          </cell>
          <cell r="C221" t="str">
            <v>FOSFATO DIAMONICO</v>
          </cell>
          <cell r="D221" t="str">
            <v>63</v>
          </cell>
          <cell r="E221">
            <v>629</v>
          </cell>
          <cell r="F221">
            <v>1</v>
          </cell>
          <cell r="G221">
            <v>310.2</v>
          </cell>
          <cell r="H221">
            <v>-4.5</v>
          </cell>
          <cell r="I221">
            <v>-1395.8999999999999</v>
          </cell>
          <cell r="J221">
            <v>19991031</v>
          </cell>
          <cell r="K221" t="str">
            <v>1140303002</v>
          </cell>
          <cell r="L221" t="str">
            <v>6210401003</v>
          </cell>
        </row>
        <row r="222">
          <cell r="A222" t="str">
            <v>P012</v>
          </cell>
          <cell r="B222">
            <v>3102010001</v>
          </cell>
          <cell r="C222" t="str">
            <v>FOSFATO DIAMONICO</v>
          </cell>
          <cell r="D222" t="str">
            <v>N1</v>
          </cell>
          <cell r="E222">
            <v>324</v>
          </cell>
          <cell r="F222">
            <v>1</v>
          </cell>
          <cell r="G222">
            <v>310.2</v>
          </cell>
          <cell r="H222">
            <v>-1.75</v>
          </cell>
          <cell r="I222">
            <v>-542.85</v>
          </cell>
          <cell r="J222">
            <v>19991031</v>
          </cell>
          <cell r="K222" t="str">
            <v>1140303002</v>
          </cell>
          <cell r="L222" t="str">
            <v>6210401003</v>
          </cell>
          <cell r="M222" t="str">
            <v>9100000003</v>
          </cell>
        </row>
        <row r="223">
          <cell r="A223" t="str">
            <v>P012</v>
          </cell>
          <cell r="B223">
            <v>3102010001</v>
          </cell>
          <cell r="C223" t="str">
            <v>FOSFATO DIAMONICO</v>
          </cell>
          <cell r="D223" t="str">
            <v>N1</v>
          </cell>
          <cell r="E223">
            <v>330</v>
          </cell>
          <cell r="F223">
            <v>1</v>
          </cell>
          <cell r="G223">
            <v>310.2</v>
          </cell>
          <cell r="H223">
            <v>-2.2000000000000002</v>
          </cell>
          <cell r="I223">
            <v>-682.44</v>
          </cell>
          <cell r="J223">
            <v>19991031</v>
          </cell>
          <cell r="K223" t="str">
            <v>1140303002</v>
          </cell>
          <cell r="L223" t="str">
            <v>6210401003</v>
          </cell>
          <cell r="M223" t="str">
            <v>9100000003</v>
          </cell>
        </row>
        <row r="224">
          <cell r="A224" t="str">
            <v>P012</v>
          </cell>
          <cell r="B224">
            <v>3102010001</v>
          </cell>
          <cell r="C224" t="str">
            <v>FOSFATO DIAMONICO</v>
          </cell>
          <cell r="D224" t="str">
            <v>N1</v>
          </cell>
          <cell r="E224">
            <v>331</v>
          </cell>
          <cell r="F224">
            <v>1</v>
          </cell>
          <cell r="G224">
            <v>310.2</v>
          </cell>
          <cell r="H224">
            <v>-3.3</v>
          </cell>
          <cell r="I224">
            <v>-1023.6599999999999</v>
          </cell>
          <cell r="J224">
            <v>19991031</v>
          </cell>
          <cell r="K224" t="str">
            <v>1140303002</v>
          </cell>
          <cell r="L224" t="str">
            <v>6210401003</v>
          </cell>
          <cell r="M224" t="str">
            <v>9100000003</v>
          </cell>
        </row>
        <row r="225">
          <cell r="A225" t="str">
            <v>TG01</v>
          </cell>
          <cell r="B225">
            <v>3102010001</v>
          </cell>
          <cell r="C225" t="str">
            <v>FOSFATO DIAMONICO</v>
          </cell>
          <cell r="D225" t="str">
            <v>63</v>
          </cell>
          <cell r="E225">
            <v>612</v>
          </cell>
          <cell r="F225">
            <v>1</v>
          </cell>
          <cell r="G225">
            <v>343.2</v>
          </cell>
          <cell r="H225">
            <v>-5</v>
          </cell>
          <cell r="I225">
            <v>-1716</v>
          </cell>
          <cell r="J225">
            <v>19991031</v>
          </cell>
          <cell r="K225" t="str">
            <v>1140303002</v>
          </cell>
          <cell r="L225" t="str">
            <v>6210401003</v>
          </cell>
        </row>
        <row r="226">
          <cell r="A226" t="str">
            <v>TG03</v>
          </cell>
          <cell r="B226">
            <v>3102010001</v>
          </cell>
          <cell r="C226" t="str">
            <v>FOSFATO DIAMONICO</v>
          </cell>
          <cell r="D226" t="str">
            <v>63</v>
          </cell>
          <cell r="E226">
            <v>613</v>
          </cell>
          <cell r="F226">
            <v>4</v>
          </cell>
          <cell r="G226">
            <v>310.2</v>
          </cell>
          <cell r="H226">
            <v>-18.21</v>
          </cell>
          <cell r="I226">
            <v>-5648.7420000000002</v>
          </cell>
          <cell r="J226">
            <v>19991031</v>
          </cell>
          <cell r="K226" t="str">
            <v>1140303002</v>
          </cell>
          <cell r="L226" t="str">
            <v>6210401003</v>
          </cell>
        </row>
        <row r="227">
          <cell r="A227" t="str">
            <v>TG28</v>
          </cell>
          <cell r="B227">
            <v>3102010001</v>
          </cell>
          <cell r="C227" t="str">
            <v>FOSFATO DIAMONICO</v>
          </cell>
          <cell r="D227" t="str">
            <v>63</v>
          </cell>
          <cell r="E227">
            <v>614</v>
          </cell>
          <cell r="F227">
            <v>1</v>
          </cell>
          <cell r="G227">
            <v>310.2</v>
          </cell>
          <cell r="H227">
            <v>-10.79</v>
          </cell>
          <cell r="I227">
            <v>-3347.0579999999995</v>
          </cell>
          <cell r="J227">
            <v>19991031</v>
          </cell>
          <cell r="K227" t="str">
            <v>1140303002</v>
          </cell>
          <cell r="L227" t="str">
            <v>6210401003</v>
          </cell>
        </row>
        <row r="228">
          <cell r="A228" t="str">
            <v>TG29</v>
          </cell>
          <cell r="B228">
            <v>3102010001</v>
          </cell>
          <cell r="C228" t="str">
            <v>FOSFATO DIAMONICO</v>
          </cell>
          <cell r="D228" t="str">
            <v>63</v>
          </cell>
          <cell r="E228">
            <v>611</v>
          </cell>
          <cell r="F228">
            <v>1</v>
          </cell>
          <cell r="G228">
            <v>310.2</v>
          </cell>
          <cell r="H228">
            <v>-6.3</v>
          </cell>
          <cell r="I228">
            <v>-1954.2599999999998</v>
          </cell>
          <cell r="J228">
            <v>19991031</v>
          </cell>
          <cell r="K228" t="str">
            <v>1140303002</v>
          </cell>
          <cell r="L228" t="str">
            <v>6210401003</v>
          </cell>
        </row>
        <row r="229">
          <cell r="A229" t="str">
            <v>TG31</v>
          </cell>
          <cell r="B229">
            <v>3102010001</v>
          </cell>
          <cell r="C229" t="str">
            <v>FOSFATO DIAMONICO</v>
          </cell>
          <cell r="D229" t="str">
            <v>63</v>
          </cell>
          <cell r="E229">
            <v>615</v>
          </cell>
          <cell r="F229">
            <v>1</v>
          </cell>
          <cell r="G229">
            <v>310.2</v>
          </cell>
          <cell r="H229">
            <v>-10.81</v>
          </cell>
          <cell r="I229">
            <v>-3353.2620000000002</v>
          </cell>
          <cell r="J229">
            <v>19991031</v>
          </cell>
          <cell r="K229" t="str">
            <v>1140303002</v>
          </cell>
          <cell r="L229" t="str">
            <v>6210401003</v>
          </cell>
        </row>
        <row r="230">
          <cell r="A230" t="str">
            <v>TL06</v>
          </cell>
          <cell r="B230">
            <v>3102010001</v>
          </cell>
          <cell r="C230" t="str">
            <v>FOSFATO DIAMONICO</v>
          </cell>
          <cell r="D230" t="str">
            <v>63</v>
          </cell>
          <cell r="E230">
            <v>621</v>
          </cell>
          <cell r="F230">
            <v>1</v>
          </cell>
          <cell r="G230">
            <v>310.2</v>
          </cell>
          <cell r="H230">
            <v>-3.45</v>
          </cell>
          <cell r="I230">
            <v>-1070.19</v>
          </cell>
          <cell r="J230">
            <v>19991031</v>
          </cell>
          <cell r="K230" t="str">
            <v>1140303002</v>
          </cell>
          <cell r="L230" t="str">
            <v>6210401003</v>
          </cell>
        </row>
        <row r="231">
          <cell r="A231" t="str">
            <v>TZ01</v>
          </cell>
          <cell r="B231">
            <v>3102010001</v>
          </cell>
          <cell r="C231" t="str">
            <v>FOSFATO DIAMONICO</v>
          </cell>
          <cell r="D231" t="str">
            <v>63</v>
          </cell>
          <cell r="E231">
            <v>605</v>
          </cell>
          <cell r="F231">
            <v>1</v>
          </cell>
          <cell r="G231">
            <v>323.94299999999998</v>
          </cell>
          <cell r="H231">
            <v>-6.9</v>
          </cell>
          <cell r="I231">
            <v>-2235.2067000000002</v>
          </cell>
          <cell r="J231">
            <v>19991031</v>
          </cell>
          <cell r="K231" t="str">
            <v>1140303002</v>
          </cell>
          <cell r="L231" t="str">
            <v>6210401003</v>
          </cell>
        </row>
        <row r="232">
          <cell r="A232" t="str">
            <v>EA01</v>
          </cell>
          <cell r="B232">
            <v>3102010001</v>
          </cell>
          <cell r="C232" t="str">
            <v>FOSFATO DIAMONICO</v>
          </cell>
          <cell r="D232" t="str">
            <v>65</v>
          </cell>
          <cell r="E232">
            <v>918</v>
          </cell>
          <cell r="F232">
            <v>1</v>
          </cell>
          <cell r="G232">
            <v>310.2</v>
          </cell>
          <cell r="H232">
            <v>-8</v>
          </cell>
          <cell r="I232">
            <v>-2481.6</v>
          </cell>
          <cell r="J232">
            <v>19991031</v>
          </cell>
          <cell r="K232" t="str">
            <v>1140305002</v>
          </cell>
          <cell r="L232" t="str">
            <v>6210401005</v>
          </cell>
        </row>
        <row r="233">
          <cell r="A233" t="str">
            <v>MF29</v>
          </cell>
          <cell r="B233">
            <v>3102010001</v>
          </cell>
          <cell r="C233" t="str">
            <v>FOSFATO DIAMONICO</v>
          </cell>
          <cell r="D233" t="str">
            <v>65</v>
          </cell>
          <cell r="E233">
            <v>924</v>
          </cell>
          <cell r="F233">
            <v>1</v>
          </cell>
          <cell r="G233">
            <v>343.2</v>
          </cell>
          <cell r="H233">
            <v>-21.58</v>
          </cell>
          <cell r="I233">
            <v>-7406.2559999999994</v>
          </cell>
          <cell r="J233">
            <v>19991031</v>
          </cell>
          <cell r="K233" t="str">
            <v>1140305002</v>
          </cell>
          <cell r="L233" t="str">
            <v>6210401005</v>
          </cell>
        </row>
        <row r="234">
          <cell r="A234" t="str">
            <v>MF32</v>
          </cell>
          <cell r="B234">
            <v>3102010001</v>
          </cell>
          <cell r="C234" t="str">
            <v>FOSFATO DIAMONICO</v>
          </cell>
          <cell r="D234" t="str">
            <v>65</v>
          </cell>
          <cell r="E234">
            <v>930</v>
          </cell>
          <cell r="F234">
            <v>1</v>
          </cell>
          <cell r="G234">
            <v>310.2</v>
          </cell>
          <cell r="H234">
            <v>-17.36</v>
          </cell>
          <cell r="I234">
            <v>-5385.0719999999992</v>
          </cell>
          <cell r="J234">
            <v>19991031</v>
          </cell>
          <cell r="K234" t="str">
            <v>1140305002</v>
          </cell>
          <cell r="L234" t="str">
            <v>6210401005</v>
          </cell>
        </row>
        <row r="235">
          <cell r="A235" t="str">
            <v>MF36</v>
          </cell>
          <cell r="B235">
            <v>3102010001</v>
          </cell>
          <cell r="C235" t="str">
            <v>FOSFATO DIAMONICO</v>
          </cell>
          <cell r="D235" t="str">
            <v>65</v>
          </cell>
          <cell r="E235">
            <v>921</v>
          </cell>
          <cell r="F235">
            <v>1</v>
          </cell>
          <cell r="G235">
            <v>383.1</v>
          </cell>
          <cell r="H235">
            <v>-20.63</v>
          </cell>
          <cell r="I235">
            <v>-7903.3530000000001</v>
          </cell>
          <cell r="J235">
            <v>19991031</v>
          </cell>
          <cell r="K235" t="str">
            <v>1140305002</v>
          </cell>
          <cell r="L235" t="str">
            <v>6210401005</v>
          </cell>
        </row>
        <row r="236">
          <cell r="A236" t="str">
            <v>MF38</v>
          </cell>
          <cell r="B236">
            <v>3102010001</v>
          </cell>
          <cell r="C236" t="str">
            <v>FOSFATO DIAMONICO</v>
          </cell>
          <cell r="D236" t="str">
            <v>65</v>
          </cell>
          <cell r="E236">
            <v>927</v>
          </cell>
          <cell r="F236">
            <v>4</v>
          </cell>
          <cell r="G236">
            <v>310.2</v>
          </cell>
          <cell r="H236">
            <v>-11.58</v>
          </cell>
          <cell r="I236">
            <v>-3592.116</v>
          </cell>
          <cell r="J236">
            <v>19991031</v>
          </cell>
          <cell r="K236" t="str">
            <v>1140305002</v>
          </cell>
          <cell r="L236" t="str">
            <v>6210401005</v>
          </cell>
        </row>
        <row r="237">
          <cell r="A237" t="str">
            <v>MF39</v>
          </cell>
          <cell r="B237">
            <v>3102010001</v>
          </cell>
          <cell r="C237" t="str">
            <v>FOSFATO DIAMONICO</v>
          </cell>
          <cell r="D237" t="str">
            <v>65</v>
          </cell>
          <cell r="E237">
            <v>923</v>
          </cell>
          <cell r="F237">
            <v>1</v>
          </cell>
          <cell r="G237">
            <v>310.2</v>
          </cell>
          <cell r="H237">
            <v>-18.8</v>
          </cell>
          <cell r="I237">
            <v>-5831.76</v>
          </cell>
          <cell r="J237">
            <v>19991031</v>
          </cell>
          <cell r="K237" t="str">
            <v>1140305002</v>
          </cell>
          <cell r="L237" t="str">
            <v>6210401005</v>
          </cell>
        </row>
        <row r="238">
          <cell r="A238" t="str">
            <v>MF39</v>
          </cell>
          <cell r="B238">
            <v>3102010001</v>
          </cell>
          <cell r="C238" t="str">
            <v>FOSFATO DIAMONICO</v>
          </cell>
          <cell r="D238" t="str">
            <v>65</v>
          </cell>
          <cell r="E238">
            <v>925</v>
          </cell>
          <cell r="F238">
            <v>1</v>
          </cell>
          <cell r="G238">
            <v>310.2</v>
          </cell>
          <cell r="H238">
            <v>-8</v>
          </cell>
          <cell r="I238">
            <v>-2481.6</v>
          </cell>
          <cell r="J238">
            <v>19991031</v>
          </cell>
          <cell r="K238" t="str">
            <v>1140305002</v>
          </cell>
          <cell r="L238" t="str">
            <v>6210401005</v>
          </cell>
        </row>
        <row r="239">
          <cell r="A239" t="str">
            <v>P012</v>
          </cell>
          <cell r="B239">
            <v>3102010001</v>
          </cell>
          <cell r="C239" t="str">
            <v>FOSFATO DIAMONICO</v>
          </cell>
          <cell r="D239" t="str">
            <v>N1</v>
          </cell>
          <cell r="E239">
            <v>329</v>
          </cell>
          <cell r="F239">
            <v>1</v>
          </cell>
          <cell r="G239">
            <v>310.2</v>
          </cell>
          <cell r="H239">
            <v>-2.2999999999999998</v>
          </cell>
          <cell r="I239">
            <v>-713.45999999999992</v>
          </cell>
          <cell r="J239">
            <v>19991031</v>
          </cell>
          <cell r="K239" t="str">
            <v>1140305002</v>
          </cell>
          <cell r="L239" t="str">
            <v>6210401005</v>
          </cell>
          <cell r="M239" t="str">
            <v>9100000005</v>
          </cell>
        </row>
        <row r="240">
          <cell r="A240" t="str">
            <v>P012</v>
          </cell>
          <cell r="B240">
            <v>3102010001</v>
          </cell>
          <cell r="C240" t="str">
            <v>FOSFATO DIAMONICO</v>
          </cell>
          <cell r="D240" t="str">
            <v>N1</v>
          </cell>
          <cell r="E240">
            <v>333</v>
          </cell>
          <cell r="F240">
            <v>1</v>
          </cell>
          <cell r="G240">
            <v>310.2</v>
          </cell>
          <cell r="H240">
            <v>-1</v>
          </cell>
          <cell r="I240">
            <v>-310.2</v>
          </cell>
          <cell r="J240">
            <v>19991031</v>
          </cell>
          <cell r="K240" t="str">
            <v>1140305002</v>
          </cell>
          <cell r="L240" t="str">
            <v>6210401005</v>
          </cell>
          <cell r="M240" t="str">
            <v>9100000005</v>
          </cell>
        </row>
        <row r="241">
          <cell r="A241" t="str">
            <v>P014</v>
          </cell>
          <cell r="B241">
            <v>3102010001</v>
          </cell>
          <cell r="C241" t="str">
            <v>FOSFATO DIAMONICO</v>
          </cell>
          <cell r="D241" t="str">
            <v>S1</v>
          </cell>
          <cell r="E241">
            <v>301</v>
          </cell>
          <cell r="F241">
            <v>2</v>
          </cell>
          <cell r="G241">
            <v>341.85300000000001</v>
          </cell>
          <cell r="H241">
            <v>-0.7</v>
          </cell>
          <cell r="I241">
            <v>-239.2971</v>
          </cell>
          <cell r="J241">
            <v>19991031</v>
          </cell>
          <cell r="K241" t="str">
            <v>1140305002</v>
          </cell>
          <cell r="L241" t="str">
            <v>6210401005</v>
          </cell>
          <cell r="M241" t="str">
            <v>9100000005</v>
          </cell>
        </row>
        <row r="242">
          <cell r="A242" t="str">
            <v>P014</v>
          </cell>
          <cell r="B242">
            <v>3102010001</v>
          </cell>
          <cell r="C242" t="str">
            <v>FOSFATO DIAMONICO</v>
          </cell>
          <cell r="D242" t="str">
            <v>S1</v>
          </cell>
          <cell r="E242">
            <v>308</v>
          </cell>
          <cell r="F242">
            <v>1</v>
          </cell>
          <cell r="G242">
            <v>341.85300000000001</v>
          </cell>
          <cell r="H242">
            <v>-7.2</v>
          </cell>
          <cell r="I242">
            <v>-2461.3416000000002</v>
          </cell>
          <cell r="J242">
            <v>19991031</v>
          </cell>
          <cell r="K242" t="str">
            <v>1140305002</v>
          </cell>
          <cell r="L242" t="str">
            <v>6210401005</v>
          </cell>
          <cell r="M242" t="str">
            <v>9100000005</v>
          </cell>
        </row>
        <row r="243">
          <cell r="A243" t="str">
            <v>P014</v>
          </cell>
          <cell r="B243">
            <v>3102010001</v>
          </cell>
          <cell r="C243" t="str">
            <v>FOSFATO DIAMONICO</v>
          </cell>
          <cell r="D243" t="str">
            <v>S1</v>
          </cell>
          <cell r="E243">
            <v>309</v>
          </cell>
          <cell r="F243">
            <v>1</v>
          </cell>
          <cell r="G243">
            <v>341.85300000000001</v>
          </cell>
          <cell r="H243">
            <v>-3.8</v>
          </cell>
          <cell r="I243">
            <v>-1299.0414000000001</v>
          </cell>
          <cell r="J243">
            <v>19991031</v>
          </cell>
          <cell r="K243" t="str">
            <v>1140305002</v>
          </cell>
          <cell r="L243" t="str">
            <v>6210401005</v>
          </cell>
          <cell r="M243" t="str">
            <v>9100000005</v>
          </cell>
        </row>
        <row r="244">
          <cell r="A244" t="str">
            <v>P023</v>
          </cell>
          <cell r="B244">
            <v>3102010001</v>
          </cell>
          <cell r="C244" t="str">
            <v>FOSFATO DIAMONICO</v>
          </cell>
          <cell r="D244" t="str">
            <v>B1</v>
          </cell>
          <cell r="E244">
            <v>244</v>
          </cell>
          <cell r="F244">
            <v>6</v>
          </cell>
          <cell r="G244">
            <v>322.23200000000003</v>
          </cell>
          <cell r="H244">
            <v>-4.5999999999999996</v>
          </cell>
          <cell r="I244">
            <v>-1482.2672</v>
          </cell>
          <cell r="J244">
            <v>19991030</v>
          </cell>
          <cell r="K244" t="str">
            <v>1140305002</v>
          </cell>
          <cell r="L244" t="str">
            <v>6210401005</v>
          </cell>
          <cell r="M244" t="str">
            <v>9100000005</v>
          </cell>
        </row>
        <row r="245">
          <cell r="A245" t="str">
            <v>P023</v>
          </cell>
          <cell r="B245">
            <v>3102010001</v>
          </cell>
          <cell r="C245" t="str">
            <v>FOSFATO DIAMONICO</v>
          </cell>
          <cell r="D245" t="str">
            <v>B1</v>
          </cell>
          <cell r="E245">
            <v>247</v>
          </cell>
          <cell r="F245">
            <v>6</v>
          </cell>
          <cell r="G245">
            <v>322.23200000000003</v>
          </cell>
          <cell r="H245">
            <v>-0.72</v>
          </cell>
          <cell r="I245">
            <v>-232.00704000000002</v>
          </cell>
          <cell r="J245">
            <v>19991030</v>
          </cell>
          <cell r="K245" t="str">
            <v>1140305002</v>
          </cell>
          <cell r="L245" t="str">
            <v>6210401005</v>
          </cell>
          <cell r="M245" t="str">
            <v>9100000005</v>
          </cell>
        </row>
        <row r="246">
          <cell r="A246" t="str">
            <v>P023</v>
          </cell>
          <cell r="B246">
            <v>3102010001</v>
          </cell>
          <cell r="C246" t="str">
            <v>FOSFATO DIAMONICO</v>
          </cell>
          <cell r="D246" t="str">
            <v>B1</v>
          </cell>
          <cell r="E246">
            <v>248</v>
          </cell>
          <cell r="F246">
            <v>6</v>
          </cell>
          <cell r="G246">
            <v>322.23200000000003</v>
          </cell>
          <cell r="H246">
            <v>-0.4</v>
          </cell>
          <cell r="I246">
            <v>-128.89280000000002</v>
          </cell>
          <cell r="J246">
            <v>19991030</v>
          </cell>
          <cell r="K246" t="str">
            <v>1140305002</v>
          </cell>
          <cell r="L246" t="str">
            <v>6210401005</v>
          </cell>
          <cell r="M246" t="str">
            <v>9100000005</v>
          </cell>
        </row>
        <row r="247">
          <cell r="A247" t="str">
            <v>P023</v>
          </cell>
          <cell r="B247">
            <v>3102010001</v>
          </cell>
          <cell r="C247" t="str">
            <v>FOSFATO DIAMONICO</v>
          </cell>
          <cell r="D247" t="str">
            <v>B1</v>
          </cell>
          <cell r="E247">
            <v>249</v>
          </cell>
          <cell r="F247">
            <v>6</v>
          </cell>
          <cell r="G247">
            <v>322.23200000000003</v>
          </cell>
          <cell r="H247">
            <v>-2.1</v>
          </cell>
          <cell r="I247">
            <v>-676.68720000000008</v>
          </cell>
          <cell r="J247">
            <v>19991030</v>
          </cell>
          <cell r="K247" t="str">
            <v>1140305002</v>
          </cell>
          <cell r="L247" t="str">
            <v>6210401005</v>
          </cell>
          <cell r="M247" t="str">
            <v>9100000005</v>
          </cell>
        </row>
        <row r="248">
          <cell r="A248" t="str">
            <v>P023</v>
          </cell>
          <cell r="B248">
            <v>3102010001</v>
          </cell>
          <cell r="C248" t="str">
            <v>FOSFATO DIAMONICO</v>
          </cell>
          <cell r="D248" t="str">
            <v>B1</v>
          </cell>
          <cell r="E248">
            <v>250</v>
          </cell>
          <cell r="F248">
            <v>6</v>
          </cell>
          <cell r="G248">
            <v>322.23200000000003</v>
          </cell>
          <cell r="H248">
            <v>-2.7</v>
          </cell>
          <cell r="I248">
            <v>-870.02640000000008</v>
          </cell>
          <cell r="J248">
            <v>19991030</v>
          </cell>
          <cell r="K248" t="str">
            <v>1140305002</v>
          </cell>
          <cell r="L248" t="str">
            <v>6210401005</v>
          </cell>
          <cell r="M248" t="str">
            <v>9100000005</v>
          </cell>
        </row>
        <row r="249">
          <cell r="A249" t="str">
            <v>P023</v>
          </cell>
          <cell r="B249">
            <v>3102010001</v>
          </cell>
          <cell r="C249" t="str">
            <v>FOSFATO DIAMONICO</v>
          </cell>
          <cell r="D249" t="str">
            <v>B1</v>
          </cell>
          <cell r="E249">
            <v>251</v>
          </cell>
          <cell r="F249">
            <v>5</v>
          </cell>
          <cell r="G249">
            <v>322.23200000000003</v>
          </cell>
          <cell r="H249">
            <v>-1.98</v>
          </cell>
          <cell r="I249">
            <v>-638.01936000000001</v>
          </cell>
          <cell r="J249">
            <v>19991030</v>
          </cell>
          <cell r="K249" t="str">
            <v>1140305002</v>
          </cell>
          <cell r="L249" t="str">
            <v>6210401005</v>
          </cell>
          <cell r="M249" t="str">
            <v>9100000005</v>
          </cell>
        </row>
        <row r="250">
          <cell r="A250" t="str">
            <v>P023</v>
          </cell>
          <cell r="B250">
            <v>3102010001</v>
          </cell>
          <cell r="C250" t="str">
            <v>FOSFATO DIAMONICO</v>
          </cell>
          <cell r="D250" t="str">
            <v>B1</v>
          </cell>
          <cell r="E250">
            <v>268</v>
          </cell>
          <cell r="F250">
            <v>6</v>
          </cell>
          <cell r="G250">
            <v>322.23200000000003</v>
          </cell>
          <cell r="H250">
            <v>-2.1</v>
          </cell>
          <cell r="I250">
            <v>-676.68720000000008</v>
          </cell>
          <cell r="J250">
            <v>19991030</v>
          </cell>
          <cell r="K250" t="str">
            <v>1140305002</v>
          </cell>
          <cell r="L250" t="str">
            <v>6210401005</v>
          </cell>
          <cell r="M250" t="str">
            <v>9100000005</v>
          </cell>
        </row>
        <row r="251">
          <cell r="A251" t="str">
            <v>P023</v>
          </cell>
          <cell r="B251">
            <v>3102010001</v>
          </cell>
          <cell r="C251" t="str">
            <v>FOSFATO DIAMONICO</v>
          </cell>
          <cell r="D251" t="str">
            <v>B1</v>
          </cell>
          <cell r="E251">
            <v>293</v>
          </cell>
          <cell r="F251">
            <v>1</v>
          </cell>
          <cell r="G251">
            <v>322.23200000000003</v>
          </cell>
          <cell r="H251">
            <v>-2.4300000000000002</v>
          </cell>
          <cell r="I251">
            <v>-783.02376000000015</v>
          </cell>
          <cell r="J251">
            <v>19991030</v>
          </cell>
          <cell r="K251" t="str">
            <v>1140305002</v>
          </cell>
          <cell r="L251" t="str">
            <v>6210401005</v>
          </cell>
          <cell r="M251" t="str">
            <v>9100000005</v>
          </cell>
        </row>
        <row r="252">
          <cell r="A252" t="str">
            <v>P023</v>
          </cell>
          <cell r="B252">
            <v>3102010001</v>
          </cell>
          <cell r="C252" t="str">
            <v>FOSFATO DIAMONICO</v>
          </cell>
          <cell r="D252" t="str">
            <v>B1</v>
          </cell>
          <cell r="E252">
            <v>294</v>
          </cell>
          <cell r="F252">
            <v>1</v>
          </cell>
          <cell r="G252">
            <v>322.23200000000003</v>
          </cell>
          <cell r="H252">
            <v>-3.15</v>
          </cell>
          <cell r="I252">
            <v>-1015.0308000000001</v>
          </cell>
          <cell r="J252">
            <v>19991030</v>
          </cell>
          <cell r="K252" t="str">
            <v>1140305002</v>
          </cell>
          <cell r="L252" t="str">
            <v>6210401005</v>
          </cell>
          <cell r="M252" t="str">
            <v>9100000005</v>
          </cell>
        </row>
        <row r="253">
          <cell r="A253" t="str">
            <v>P023</v>
          </cell>
          <cell r="B253">
            <v>3102010001</v>
          </cell>
          <cell r="C253" t="str">
            <v>FOSFATO DIAMONICO</v>
          </cell>
          <cell r="D253" t="str">
            <v>B1</v>
          </cell>
          <cell r="E253">
            <v>295</v>
          </cell>
          <cell r="F253">
            <v>1</v>
          </cell>
          <cell r="G253">
            <v>322.23200000000003</v>
          </cell>
          <cell r="H253">
            <v>-2.12</v>
          </cell>
          <cell r="I253">
            <v>-683.13184000000012</v>
          </cell>
          <cell r="J253">
            <v>19991030</v>
          </cell>
          <cell r="K253" t="str">
            <v>1140305002</v>
          </cell>
          <cell r="L253" t="str">
            <v>6210401005</v>
          </cell>
          <cell r="M253" t="str">
            <v>9100000005</v>
          </cell>
        </row>
        <row r="254">
          <cell r="A254" t="str">
            <v>TA25</v>
          </cell>
          <cell r="B254">
            <v>3102010001</v>
          </cell>
          <cell r="C254" t="str">
            <v>FOSFATO DIAMONICO</v>
          </cell>
          <cell r="D254" t="str">
            <v>65</v>
          </cell>
          <cell r="E254">
            <v>870</v>
          </cell>
          <cell r="F254">
            <v>1</v>
          </cell>
          <cell r="G254">
            <v>310.2</v>
          </cell>
          <cell r="H254">
            <v>-5.3979999999999997</v>
          </cell>
          <cell r="I254">
            <v>-1674.4595999999999</v>
          </cell>
          <cell r="J254">
            <v>19991031</v>
          </cell>
          <cell r="K254" t="str">
            <v>1140305002</v>
          </cell>
          <cell r="L254" t="str">
            <v>6210401005</v>
          </cell>
        </row>
        <row r="255">
          <cell r="A255" t="str">
            <v>TA26</v>
          </cell>
          <cell r="B255">
            <v>3102010001</v>
          </cell>
          <cell r="C255" t="str">
            <v>FOSFATO DIAMONICO</v>
          </cell>
          <cell r="D255" t="str">
            <v>65</v>
          </cell>
          <cell r="E255">
            <v>866</v>
          </cell>
          <cell r="F255">
            <v>1</v>
          </cell>
          <cell r="G255">
            <v>310.2</v>
          </cell>
          <cell r="H255">
            <v>-4.05</v>
          </cell>
          <cell r="I255">
            <v>-1256.31</v>
          </cell>
          <cell r="J255">
            <v>19991031</v>
          </cell>
          <cell r="K255" t="str">
            <v>1140305002</v>
          </cell>
          <cell r="L255" t="str">
            <v>6210401005</v>
          </cell>
        </row>
        <row r="256">
          <cell r="A256" t="str">
            <v>TA28</v>
          </cell>
          <cell r="B256">
            <v>3102010001</v>
          </cell>
          <cell r="C256" t="str">
            <v>FOSFATO DIAMONICO</v>
          </cell>
          <cell r="D256" t="str">
            <v>65</v>
          </cell>
          <cell r="E256">
            <v>880</v>
          </cell>
          <cell r="F256">
            <v>3</v>
          </cell>
          <cell r="G256">
            <v>310.2</v>
          </cell>
          <cell r="H256">
            <v>-4.29</v>
          </cell>
          <cell r="I256">
            <v>-1330.758</v>
          </cell>
          <cell r="J256">
            <v>19991031</v>
          </cell>
          <cell r="K256" t="str">
            <v>1140305002</v>
          </cell>
          <cell r="L256" t="str">
            <v>6210401005</v>
          </cell>
        </row>
        <row r="257">
          <cell r="A257" t="str">
            <v>TA29</v>
          </cell>
          <cell r="B257">
            <v>3102010001</v>
          </cell>
          <cell r="C257" t="str">
            <v>FOSFATO DIAMONICO</v>
          </cell>
          <cell r="D257" t="str">
            <v>65</v>
          </cell>
          <cell r="E257">
            <v>879</v>
          </cell>
          <cell r="F257">
            <v>5</v>
          </cell>
          <cell r="G257">
            <v>310.2</v>
          </cell>
          <cell r="H257">
            <v>-12.436</v>
          </cell>
          <cell r="I257">
            <v>-3857.6471999999999</v>
          </cell>
          <cell r="J257">
            <v>19991031</v>
          </cell>
          <cell r="K257" t="str">
            <v>1140305002</v>
          </cell>
          <cell r="L257" t="str">
            <v>6210401005</v>
          </cell>
        </row>
        <row r="258">
          <cell r="A258" t="str">
            <v>TA32</v>
          </cell>
          <cell r="B258">
            <v>3102010001</v>
          </cell>
          <cell r="C258" t="str">
            <v>FOSFATO DIAMONICO</v>
          </cell>
          <cell r="D258" t="str">
            <v>65</v>
          </cell>
          <cell r="E258">
            <v>875</v>
          </cell>
          <cell r="F258">
            <v>3</v>
          </cell>
          <cell r="G258">
            <v>310.2</v>
          </cell>
          <cell r="H258">
            <v>-7.86</v>
          </cell>
          <cell r="I258">
            <v>-2438.172</v>
          </cell>
          <cell r="J258">
            <v>19991031</v>
          </cell>
          <cell r="K258" t="str">
            <v>1140305002</v>
          </cell>
          <cell r="L258" t="str">
            <v>6210401005</v>
          </cell>
        </row>
        <row r="259">
          <cell r="A259" t="str">
            <v>TA34</v>
          </cell>
          <cell r="B259">
            <v>3102010001</v>
          </cell>
          <cell r="C259" t="str">
            <v>FOSFATO DIAMONICO</v>
          </cell>
          <cell r="D259" t="str">
            <v>65</v>
          </cell>
          <cell r="E259">
            <v>882</v>
          </cell>
          <cell r="F259">
            <v>3</v>
          </cell>
          <cell r="G259">
            <v>310.2</v>
          </cell>
          <cell r="H259">
            <v>-6.2779999999999996</v>
          </cell>
          <cell r="I259">
            <v>-1947.4355999999998</v>
          </cell>
          <cell r="J259">
            <v>19991031</v>
          </cell>
          <cell r="K259" t="str">
            <v>1140305002</v>
          </cell>
          <cell r="L259" t="str">
            <v>6210401005</v>
          </cell>
        </row>
        <row r="260">
          <cell r="A260" t="str">
            <v>TG04</v>
          </cell>
          <cell r="B260">
            <v>3102010001</v>
          </cell>
          <cell r="C260" t="str">
            <v>FOSFATO DIAMONICO</v>
          </cell>
          <cell r="D260" t="str">
            <v>65</v>
          </cell>
          <cell r="E260">
            <v>863</v>
          </cell>
          <cell r="F260">
            <v>1</v>
          </cell>
          <cell r="G260">
            <v>310.2</v>
          </cell>
          <cell r="H260">
            <v>-9.73</v>
          </cell>
          <cell r="I260">
            <v>-3018.2460000000001</v>
          </cell>
          <cell r="J260">
            <v>19991031</v>
          </cell>
          <cell r="K260" t="str">
            <v>1140305002</v>
          </cell>
          <cell r="L260" t="str">
            <v>6210401005</v>
          </cell>
        </row>
        <row r="261">
          <cell r="A261" t="str">
            <v>TL04</v>
          </cell>
          <cell r="B261">
            <v>3102010001</v>
          </cell>
          <cell r="C261" t="str">
            <v>FOSFATO DIAMONICO</v>
          </cell>
          <cell r="D261" t="str">
            <v>65</v>
          </cell>
          <cell r="E261">
            <v>899</v>
          </cell>
          <cell r="F261">
            <v>2</v>
          </cell>
          <cell r="G261">
            <v>310.2</v>
          </cell>
          <cell r="H261">
            <v>-7.45</v>
          </cell>
          <cell r="I261">
            <v>-2310.9899999999998</v>
          </cell>
          <cell r="J261">
            <v>19991031</v>
          </cell>
          <cell r="K261" t="str">
            <v>1140305002</v>
          </cell>
          <cell r="L261" t="str">
            <v>6210401005</v>
          </cell>
        </row>
        <row r="262">
          <cell r="A262" t="str">
            <v>TL05</v>
          </cell>
          <cell r="B262">
            <v>3102010001</v>
          </cell>
          <cell r="C262" t="str">
            <v>FOSFATO DIAMONICO</v>
          </cell>
          <cell r="D262" t="str">
            <v>65</v>
          </cell>
          <cell r="E262">
            <v>890</v>
          </cell>
          <cell r="F262">
            <v>2</v>
          </cell>
          <cell r="G262">
            <v>310.2</v>
          </cell>
          <cell r="H262">
            <v>-6.4</v>
          </cell>
          <cell r="I262">
            <v>-1985.28</v>
          </cell>
          <cell r="J262">
            <v>19991031</v>
          </cell>
          <cell r="K262" t="str">
            <v>1140305002</v>
          </cell>
          <cell r="L262" t="str">
            <v>6210401005</v>
          </cell>
        </row>
        <row r="263">
          <cell r="A263" t="str">
            <v>TL06</v>
          </cell>
          <cell r="B263">
            <v>3102010001</v>
          </cell>
          <cell r="C263" t="str">
            <v>FOSFATO DIAMONICO</v>
          </cell>
          <cell r="D263" t="str">
            <v>65</v>
          </cell>
          <cell r="E263">
            <v>896</v>
          </cell>
          <cell r="F263">
            <v>2</v>
          </cell>
          <cell r="G263">
            <v>310.2</v>
          </cell>
          <cell r="H263">
            <v>-4.05</v>
          </cell>
          <cell r="I263">
            <v>-1256.31</v>
          </cell>
          <cell r="J263">
            <v>19991031</v>
          </cell>
          <cell r="K263" t="str">
            <v>1140305002</v>
          </cell>
          <cell r="L263" t="str">
            <v>6210401005</v>
          </cell>
        </row>
        <row r="264">
          <cell r="A264" t="str">
            <v>TL07</v>
          </cell>
          <cell r="B264">
            <v>3102010001</v>
          </cell>
          <cell r="C264" t="str">
            <v>FOSFATO DIAMONICO</v>
          </cell>
          <cell r="D264" t="str">
            <v>65</v>
          </cell>
          <cell r="E264">
            <v>894</v>
          </cell>
          <cell r="F264">
            <v>2</v>
          </cell>
          <cell r="G264">
            <v>310.2</v>
          </cell>
          <cell r="H264">
            <v>-6.85</v>
          </cell>
          <cell r="I264">
            <v>-2124.87</v>
          </cell>
          <cell r="J264">
            <v>19991031</v>
          </cell>
          <cell r="K264" t="str">
            <v>1140305002</v>
          </cell>
          <cell r="L264" t="str">
            <v>6210401005</v>
          </cell>
        </row>
        <row r="265">
          <cell r="A265" t="str">
            <v>TL08</v>
          </cell>
          <cell r="B265">
            <v>3102010001</v>
          </cell>
          <cell r="C265" t="str">
            <v>FOSFATO DIAMONICO</v>
          </cell>
          <cell r="D265" t="str">
            <v>65</v>
          </cell>
          <cell r="E265">
            <v>893</v>
          </cell>
          <cell r="F265">
            <v>2</v>
          </cell>
          <cell r="G265">
            <v>27.439</v>
          </cell>
          <cell r="H265">
            <v>-10.5</v>
          </cell>
          <cell r="I265">
            <v>-288.10950000000003</v>
          </cell>
          <cell r="J265">
            <v>19991031</v>
          </cell>
          <cell r="K265" t="str">
            <v>1140305002</v>
          </cell>
          <cell r="L265" t="str">
            <v>6210401005</v>
          </cell>
        </row>
        <row r="266">
          <cell r="A266" t="str">
            <v>TO03</v>
          </cell>
          <cell r="B266">
            <v>3102010001</v>
          </cell>
          <cell r="C266" t="str">
            <v>FOSFATO DIAMONICO</v>
          </cell>
          <cell r="D266" t="str">
            <v>S1</v>
          </cell>
          <cell r="E266">
            <v>329</v>
          </cell>
          <cell r="F266">
            <v>2</v>
          </cell>
          <cell r="G266">
            <v>318.2</v>
          </cell>
          <cell r="H266">
            <v>-4.5999999999999996</v>
          </cell>
          <cell r="I266">
            <v>-1463.7199999999998</v>
          </cell>
          <cell r="J266">
            <v>19991031</v>
          </cell>
          <cell r="K266" t="str">
            <v>1140305002</v>
          </cell>
          <cell r="L266" t="str">
            <v>6210401005</v>
          </cell>
          <cell r="M266" t="str">
            <v>9100000005</v>
          </cell>
        </row>
        <row r="267">
          <cell r="A267" t="str">
            <v>TZ01</v>
          </cell>
          <cell r="B267">
            <v>3102010001</v>
          </cell>
          <cell r="C267" t="str">
            <v>FOSFATO DIAMONICO</v>
          </cell>
          <cell r="D267" t="str">
            <v>65</v>
          </cell>
          <cell r="E267">
            <v>853</v>
          </cell>
          <cell r="F267">
            <v>1</v>
          </cell>
          <cell r="G267">
            <v>323.94299999999998</v>
          </cell>
          <cell r="H267">
            <v>-15.56</v>
          </cell>
          <cell r="I267">
            <v>-5040.5530799999997</v>
          </cell>
          <cell r="J267">
            <v>19991031</v>
          </cell>
          <cell r="K267" t="str">
            <v>1140305002</v>
          </cell>
          <cell r="L267" t="str">
            <v>6210401005</v>
          </cell>
        </row>
        <row r="268">
          <cell r="A268" t="str">
            <v>P001</v>
          </cell>
          <cell r="B268">
            <v>3102010001</v>
          </cell>
          <cell r="C268" t="str">
            <v>FOSFATO DIAMONICO</v>
          </cell>
          <cell r="D268" t="str">
            <v>L1</v>
          </cell>
          <cell r="E268">
            <v>247</v>
          </cell>
          <cell r="F268">
            <v>1</v>
          </cell>
          <cell r="G268">
            <v>310.55399999999997</v>
          </cell>
          <cell r="H268">
            <v>-0.3</v>
          </cell>
          <cell r="I268">
            <v>-93.166199999999989</v>
          </cell>
          <cell r="J268">
            <v>19991001</v>
          </cell>
          <cell r="K268" t="str">
            <v>1140325002</v>
          </cell>
          <cell r="L268" t="str">
            <v>6210401016</v>
          </cell>
          <cell r="M268" t="str">
            <v>9100000007</v>
          </cell>
        </row>
        <row r="269">
          <cell r="A269" t="str">
            <v>P001</v>
          </cell>
          <cell r="B269">
            <v>3102010001</v>
          </cell>
          <cell r="C269" t="str">
            <v>FOSFATO DIAMONICO</v>
          </cell>
          <cell r="D269" t="str">
            <v>L1</v>
          </cell>
          <cell r="E269">
            <v>249</v>
          </cell>
          <cell r="F269">
            <v>1</v>
          </cell>
          <cell r="G269">
            <v>310.55399999999997</v>
          </cell>
          <cell r="H269">
            <v>-1.6</v>
          </cell>
          <cell r="I269">
            <v>-496.88639999999998</v>
          </cell>
          <cell r="J269">
            <v>19991001</v>
          </cell>
          <cell r="K269" t="str">
            <v>1140325002</v>
          </cell>
          <cell r="L269" t="str">
            <v>6210401016</v>
          </cell>
          <cell r="M269" t="str">
            <v>9100000007</v>
          </cell>
        </row>
        <row r="270">
          <cell r="A270" t="str">
            <v>P001</v>
          </cell>
          <cell r="B270">
            <v>3102010001</v>
          </cell>
          <cell r="C270" t="str">
            <v>FOSFATO DIAMONICO</v>
          </cell>
          <cell r="D270" t="str">
            <v>L1</v>
          </cell>
          <cell r="E270">
            <v>254</v>
          </cell>
          <cell r="F270">
            <v>3</v>
          </cell>
          <cell r="G270">
            <v>310.38600000000002</v>
          </cell>
          <cell r="H270">
            <v>-1.2</v>
          </cell>
          <cell r="I270">
            <v>-372.46320000000003</v>
          </cell>
          <cell r="J270">
            <v>19991028</v>
          </cell>
          <cell r="K270" t="str">
            <v>1140325002</v>
          </cell>
          <cell r="L270" t="str">
            <v>6210401016</v>
          </cell>
          <cell r="M270" t="str">
            <v>9100000007</v>
          </cell>
        </row>
        <row r="271">
          <cell r="A271" t="str">
            <v>P001</v>
          </cell>
          <cell r="B271">
            <v>3102010001</v>
          </cell>
          <cell r="C271" t="str">
            <v>FOSFATO DIAMONICO</v>
          </cell>
          <cell r="D271" t="str">
            <v>L1</v>
          </cell>
          <cell r="E271">
            <v>256</v>
          </cell>
          <cell r="F271">
            <v>3</v>
          </cell>
          <cell r="G271">
            <v>310.38600000000002</v>
          </cell>
          <cell r="H271">
            <v>-1.8</v>
          </cell>
          <cell r="I271">
            <v>-558.6948000000001</v>
          </cell>
          <cell r="J271">
            <v>19991028</v>
          </cell>
          <cell r="K271" t="str">
            <v>1140325002</v>
          </cell>
          <cell r="L271" t="str">
            <v>6210401016</v>
          </cell>
          <cell r="M271" t="str">
            <v>9100000007</v>
          </cell>
        </row>
        <row r="272">
          <cell r="A272" t="str">
            <v>P023</v>
          </cell>
          <cell r="B272">
            <v>3102010001</v>
          </cell>
          <cell r="C272" t="str">
            <v>FOSFATO DIAMONICO</v>
          </cell>
          <cell r="D272" t="str">
            <v>B1</v>
          </cell>
          <cell r="E272">
            <v>296</v>
          </cell>
          <cell r="F272">
            <v>1</v>
          </cell>
          <cell r="G272">
            <v>322.23200000000003</v>
          </cell>
          <cell r="H272">
            <v>-0.75</v>
          </cell>
          <cell r="I272">
            <v>-241.67400000000004</v>
          </cell>
          <cell r="J272">
            <v>19991030</v>
          </cell>
          <cell r="K272" t="str">
            <v>1140325002</v>
          </cell>
          <cell r="L272" t="str">
            <v>6210401016</v>
          </cell>
          <cell r="M272" t="str">
            <v>9100000007</v>
          </cell>
        </row>
        <row r="273">
          <cell r="A273" t="str">
            <v>P023</v>
          </cell>
          <cell r="B273">
            <v>3102010001</v>
          </cell>
          <cell r="C273" t="str">
            <v>FOSFATO DIAMONICO</v>
          </cell>
          <cell r="D273" t="str">
            <v>B1</v>
          </cell>
          <cell r="E273">
            <v>297</v>
          </cell>
          <cell r="F273">
            <v>1</v>
          </cell>
          <cell r="G273">
            <v>322.23200000000003</v>
          </cell>
          <cell r="H273">
            <v>-0.92</v>
          </cell>
          <cell r="I273">
            <v>-296.45344000000006</v>
          </cell>
          <cell r="J273">
            <v>19991030</v>
          </cell>
          <cell r="K273" t="str">
            <v>1140325002</v>
          </cell>
          <cell r="L273" t="str">
            <v>6210401016</v>
          </cell>
          <cell r="M273" t="str">
            <v>9100000007</v>
          </cell>
        </row>
        <row r="274">
          <cell r="A274" t="str">
            <v>P023</v>
          </cell>
          <cell r="B274">
            <v>3102010001</v>
          </cell>
          <cell r="C274" t="str">
            <v>FOSFATO DIAMONICO</v>
          </cell>
          <cell r="D274" t="str">
            <v>B1</v>
          </cell>
          <cell r="E274">
            <v>298</v>
          </cell>
          <cell r="F274">
            <v>1</v>
          </cell>
          <cell r="G274">
            <v>322.23200000000003</v>
          </cell>
          <cell r="H274">
            <v>-1.4</v>
          </cell>
          <cell r="I274">
            <v>-451.12479999999999</v>
          </cell>
          <cell r="J274">
            <v>19991030</v>
          </cell>
          <cell r="K274" t="str">
            <v>1140325002</v>
          </cell>
          <cell r="L274" t="str">
            <v>6210401016</v>
          </cell>
          <cell r="M274" t="str">
            <v>9100000007</v>
          </cell>
        </row>
        <row r="275">
          <cell r="A275" t="str">
            <v>P023</v>
          </cell>
          <cell r="B275">
            <v>3102010001</v>
          </cell>
          <cell r="C275" t="str">
            <v>FOSFATO DIAMONICO</v>
          </cell>
          <cell r="D275" t="str">
            <v>B1</v>
          </cell>
          <cell r="E275">
            <v>299</v>
          </cell>
          <cell r="F275">
            <v>1</v>
          </cell>
          <cell r="G275">
            <v>322.23200000000003</v>
          </cell>
          <cell r="H275">
            <v>-1.55</v>
          </cell>
          <cell r="I275">
            <v>-499.45960000000008</v>
          </cell>
          <cell r="J275">
            <v>19991030</v>
          </cell>
          <cell r="K275" t="str">
            <v>1140325002</v>
          </cell>
          <cell r="L275" t="str">
            <v>6210401016</v>
          </cell>
          <cell r="M275" t="str">
            <v>9100000007</v>
          </cell>
        </row>
        <row r="276">
          <cell r="A276" t="str">
            <v>P001</v>
          </cell>
          <cell r="B276">
            <v>3102010001</v>
          </cell>
          <cell r="C276" t="str">
            <v>FOSFATO DIAMONICO</v>
          </cell>
          <cell r="D276" t="str">
            <v>L1</v>
          </cell>
          <cell r="E276">
            <v>248</v>
          </cell>
          <cell r="F276">
            <v>1</v>
          </cell>
          <cell r="G276">
            <v>310.55399999999997</v>
          </cell>
          <cell r="H276">
            <v>-1.4</v>
          </cell>
          <cell r="I276">
            <v>-434.77559999999994</v>
          </cell>
          <cell r="J276">
            <v>19991001</v>
          </cell>
          <cell r="K276" t="str">
            <v>1140335002</v>
          </cell>
          <cell r="L276" t="str">
            <v>6210401015</v>
          </cell>
          <cell r="M276" t="str">
            <v>9100000015</v>
          </cell>
        </row>
        <row r="277">
          <cell r="A277" t="str">
            <v>P001</v>
          </cell>
          <cell r="B277">
            <v>3102010001</v>
          </cell>
          <cell r="C277" t="str">
            <v>FOSFATO DIAMONICO</v>
          </cell>
          <cell r="D277" t="str">
            <v>L1</v>
          </cell>
          <cell r="E277">
            <v>255</v>
          </cell>
          <cell r="F277">
            <v>2</v>
          </cell>
          <cell r="G277">
            <v>310.38600000000002</v>
          </cell>
          <cell r="H277">
            <v>-1.45</v>
          </cell>
          <cell r="I277">
            <v>-450.05970000000002</v>
          </cell>
          <cell r="J277">
            <v>19991028</v>
          </cell>
          <cell r="K277" t="str">
            <v>1140335002</v>
          </cell>
          <cell r="L277" t="str">
            <v>6210401015</v>
          </cell>
          <cell r="M277" t="str">
            <v>9100000015</v>
          </cell>
        </row>
        <row r="278">
          <cell r="A278" t="str">
            <v>P001</v>
          </cell>
          <cell r="B278">
            <v>3102010001</v>
          </cell>
          <cell r="C278" t="str">
            <v>FOSFATO DIAMONICO</v>
          </cell>
          <cell r="D278" t="str">
            <v>L1</v>
          </cell>
          <cell r="E278">
            <v>259</v>
          </cell>
          <cell r="F278">
            <v>2</v>
          </cell>
          <cell r="G278">
            <v>310.38600000000002</v>
          </cell>
          <cell r="H278">
            <v>-0.1</v>
          </cell>
          <cell r="I278">
            <v>-31.038600000000002</v>
          </cell>
          <cell r="J278">
            <v>19991030</v>
          </cell>
          <cell r="K278" t="str">
            <v>1241506009</v>
          </cell>
          <cell r="L278" t="str">
            <v>6210401019</v>
          </cell>
          <cell r="M278" t="str">
            <v>9200000007</v>
          </cell>
        </row>
        <row r="279">
          <cell r="A279" t="str">
            <v>P023</v>
          </cell>
          <cell r="B279">
            <v>3102010002</v>
          </cell>
          <cell r="C279" t="str">
            <v>FOSFATO MONOAMONICO</v>
          </cell>
          <cell r="D279" t="str">
            <v>B1</v>
          </cell>
          <cell r="E279">
            <v>238</v>
          </cell>
          <cell r="F279">
            <v>7</v>
          </cell>
          <cell r="G279">
            <v>310.2</v>
          </cell>
          <cell r="H279">
            <v>-5</v>
          </cell>
          <cell r="I279">
            <v>-1551</v>
          </cell>
          <cell r="J279">
            <v>19991030</v>
          </cell>
          <cell r="K279" t="str">
            <v>1140305002</v>
          </cell>
          <cell r="L279" t="str">
            <v>6210401005</v>
          </cell>
          <cell r="M279" t="str">
            <v>9100000005</v>
          </cell>
        </row>
        <row r="280">
          <cell r="A280" t="str">
            <v>P023</v>
          </cell>
          <cell r="B280">
            <v>3102010002</v>
          </cell>
          <cell r="C280" t="str">
            <v>FOSFATO MONOAMONICO</v>
          </cell>
          <cell r="D280" t="str">
            <v>B1</v>
          </cell>
          <cell r="E280">
            <v>239</v>
          </cell>
          <cell r="F280">
            <v>8</v>
          </cell>
          <cell r="G280">
            <v>310.2</v>
          </cell>
          <cell r="H280">
            <v>-2.75</v>
          </cell>
          <cell r="I280">
            <v>-853.05</v>
          </cell>
          <cell r="J280">
            <v>19991030</v>
          </cell>
          <cell r="K280" t="str">
            <v>1140305002</v>
          </cell>
          <cell r="L280" t="str">
            <v>6210401005</v>
          </cell>
          <cell r="M280" t="str">
            <v>9100000005</v>
          </cell>
        </row>
        <row r="281">
          <cell r="A281" t="str">
            <v>P023</v>
          </cell>
          <cell r="B281">
            <v>3102010002</v>
          </cell>
          <cell r="C281" t="str">
            <v>FOSFATO MONOAMONICO</v>
          </cell>
          <cell r="D281" t="str">
            <v>B1</v>
          </cell>
          <cell r="E281">
            <v>242</v>
          </cell>
          <cell r="F281">
            <v>7</v>
          </cell>
          <cell r="G281">
            <v>310.2</v>
          </cell>
          <cell r="H281">
            <v>-1.35</v>
          </cell>
          <cell r="I281">
            <v>-418.77000000000004</v>
          </cell>
          <cell r="J281">
            <v>19991030</v>
          </cell>
          <cell r="K281" t="str">
            <v>1140305002</v>
          </cell>
          <cell r="L281" t="str">
            <v>6210401005</v>
          </cell>
          <cell r="M281" t="str">
            <v>9100000005</v>
          </cell>
        </row>
        <row r="282">
          <cell r="A282" t="str">
            <v>P023</v>
          </cell>
          <cell r="B282">
            <v>3102010002</v>
          </cell>
          <cell r="C282" t="str">
            <v>FOSFATO MONOAMONICO</v>
          </cell>
          <cell r="D282" t="str">
            <v>B1</v>
          </cell>
          <cell r="E282">
            <v>243</v>
          </cell>
          <cell r="F282">
            <v>7</v>
          </cell>
          <cell r="G282">
            <v>310.2</v>
          </cell>
          <cell r="H282">
            <v>-1.6</v>
          </cell>
          <cell r="I282">
            <v>-496.32</v>
          </cell>
          <cell r="J282">
            <v>19991030</v>
          </cell>
          <cell r="K282" t="str">
            <v>1140305002</v>
          </cell>
          <cell r="L282" t="str">
            <v>6210401005</v>
          </cell>
          <cell r="M282" t="str">
            <v>9100000005</v>
          </cell>
        </row>
        <row r="283">
          <cell r="A283" t="str">
            <v>P023</v>
          </cell>
          <cell r="B283">
            <v>3102010002</v>
          </cell>
          <cell r="C283" t="str">
            <v>FOSFATO MONOAMONICO</v>
          </cell>
          <cell r="D283" t="str">
            <v>B1</v>
          </cell>
          <cell r="E283">
            <v>244</v>
          </cell>
          <cell r="F283">
            <v>7</v>
          </cell>
          <cell r="G283">
            <v>310.2</v>
          </cell>
          <cell r="H283">
            <v>-1.6</v>
          </cell>
          <cell r="I283">
            <v>-496.32</v>
          </cell>
          <cell r="J283">
            <v>19991030</v>
          </cell>
          <cell r="K283" t="str">
            <v>1140305002</v>
          </cell>
          <cell r="L283" t="str">
            <v>6210401005</v>
          </cell>
          <cell r="M283" t="str">
            <v>9100000005</v>
          </cell>
        </row>
        <row r="284">
          <cell r="A284" t="str">
            <v>P023</v>
          </cell>
          <cell r="B284">
            <v>3102010002</v>
          </cell>
          <cell r="C284" t="str">
            <v>FOSFATO MONOAMONICO</v>
          </cell>
          <cell r="D284" t="str">
            <v>B1</v>
          </cell>
          <cell r="E284">
            <v>245</v>
          </cell>
          <cell r="F284">
            <v>6</v>
          </cell>
          <cell r="G284">
            <v>310.2</v>
          </cell>
          <cell r="H284">
            <v>-1.7</v>
          </cell>
          <cell r="I284">
            <v>-527.33999999999992</v>
          </cell>
          <cell r="J284">
            <v>19991030</v>
          </cell>
          <cell r="K284" t="str">
            <v>1140305002</v>
          </cell>
          <cell r="L284" t="str">
            <v>6210401005</v>
          </cell>
          <cell r="M284" t="str">
            <v>9100000005</v>
          </cell>
        </row>
        <row r="285">
          <cell r="A285" t="str">
            <v>P023</v>
          </cell>
          <cell r="B285">
            <v>3102010002</v>
          </cell>
          <cell r="C285" t="str">
            <v>FOSFATO MONOAMONICO</v>
          </cell>
          <cell r="D285" t="str">
            <v>B1</v>
          </cell>
          <cell r="E285">
            <v>246</v>
          </cell>
          <cell r="F285">
            <v>6</v>
          </cell>
          <cell r="G285">
            <v>310.2</v>
          </cell>
          <cell r="H285">
            <v>-1.24</v>
          </cell>
          <cell r="I285">
            <v>-384.64799999999997</v>
          </cell>
          <cell r="J285">
            <v>19991030</v>
          </cell>
          <cell r="K285" t="str">
            <v>1140305002</v>
          </cell>
          <cell r="L285" t="str">
            <v>6210401005</v>
          </cell>
          <cell r="M285" t="str">
            <v>9100000005</v>
          </cell>
        </row>
        <row r="286">
          <cell r="A286" t="str">
            <v>P014</v>
          </cell>
          <cell r="B286">
            <v>3102010009</v>
          </cell>
          <cell r="C286" t="str">
            <v>UREA GRANULADA</v>
          </cell>
          <cell r="D286" t="str">
            <v>S1</v>
          </cell>
          <cell r="E286">
            <v>304</v>
          </cell>
          <cell r="F286">
            <v>2</v>
          </cell>
          <cell r="G286">
            <v>201.95</v>
          </cell>
          <cell r="H286">
            <v>-8.25</v>
          </cell>
          <cell r="I286">
            <v>-1666.0874999999999</v>
          </cell>
          <cell r="J286">
            <v>19991031</v>
          </cell>
          <cell r="K286" t="str">
            <v>1140305002</v>
          </cell>
          <cell r="L286" t="str">
            <v>6210401005</v>
          </cell>
          <cell r="M286" t="str">
            <v>9100000005</v>
          </cell>
        </row>
        <row r="287">
          <cell r="A287" t="str">
            <v>P014</v>
          </cell>
          <cell r="B287">
            <v>3102010009</v>
          </cell>
          <cell r="C287" t="str">
            <v>UREA GRANULADA</v>
          </cell>
          <cell r="D287" t="str">
            <v>S1</v>
          </cell>
          <cell r="E287">
            <v>305</v>
          </cell>
          <cell r="F287">
            <v>1</v>
          </cell>
          <cell r="G287">
            <v>201.95</v>
          </cell>
          <cell r="H287">
            <v>-5.95</v>
          </cell>
          <cell r="I287">
            <v>-1201.6025</v>
          </cell>
          <cell r="J287">
            <v>19991031</v>
          </cell>
          <cell r="K287" t="str">
            <v>1140305002</v>
          </cell>
          <cell r="L287" t="str">
            <v>6210401005</v>
          </cell>
          <cell r="M287" t="str">
            <v>9100000005</v>
          </cell>
        </row>
        <row r="288">
          <cell r="A288" t="str">
            <v>P014</v>
          </cell>
          <cell r="B288">
            <v>3102010009</v>
          </cell>
          <cell r="C288" t="str">
            <v>UREA GRANULADA</v>
          </cell>
          <cell r="D288" t="str">
            <v>S1</v>
          </cell>
          <cell r="E288">
            <v>306</v>
          </cell>
          <cell r="F288">
            <v>1</v>
          </cell>
          <cell r="G288">
            <v>201.95</v>
          </cell>
          <cell r="H288">
            <v>-16.8</v>
          </cell>
          <cell r="I288">
            <v>-3392.7599999999998</v>
          </cell>
          <cell r="J288">
            <v>19991031</v>
          </cell>
          <cell r="K288" t="str">
            <v>1140305002</v>
          </cell>
          <cell r="L288" t="str">
            <v>6210401005</v>
          </cell>
          <cell r="M288" t="str">
            <v>9100000005</v>
          </cell>
        </row>
        <row r="289">
          <cell r="A289" t="str">
            <v>P014</v>
          </cell>
          <cell r="B289">
            <v>3102010009</v>
          </cell>
          <cell r="C289" t="str">
            <v>UREA GRANULADA</v>
          </cell>
          <cell r="D289" t="str">
            <v>S1</v>
          </cell>
          <cell r="E289">
            <v>307</v>
          </cell>
          <cell r="F289">
            <v>1</v>
          </cell>
          <cell r="G289">
            <v>201.95</v>
          </cell>
          <cell r="H289">
            <v>-12.7</v>
          </cell>
          <cell r="I289">
            <v>-2564.7649999999999</v>
          </cell>
          <cell r="J289">
            <v>19991031</v>
          </cell>
          <cell r="K289" t="str">
            <v>1140305002</v>
          </cell>
          <cell r="L289" t="str">
            <v>6210401005</v>
          </cell>
          <cell r="M289" t="str">
            <v>9100000005</v>
          </cell>
        </row>
        <row r="290">
          <cell r="A290" t="str">
            <v>TA25</v>
          </cell>
          <cell r="B290">
            <v>3102010009</v>
          </cell>
          <cell r="C290" t="str">
            <v>UREA GRANULADA</v>
          </cell>
          <cell r="D290" t="str">
            <v>65</v>
          </cell>
          <cell r="E290">
            <v>870</v>
          </cell>
          <cell r="F290">
            <v>2</v>
          </cell>
          <cell r="G290">
            <v>195.7</v>
          </cell>
          <cell r="H290">
            <v>-5.0549999999999997</v>
          </cell>
          <cell r="I290">
            <v>-989.26349999999991</v>
          </cell>
          <cell r="J290">
            <v>19991031</v>
          </cell>
          <cell r="K290" t="str">
            <v>1140305002</v>
          </cell>
          <cell r="L290" t="str">
            <v>6210401005</v>
          </cell>
        </row>
        <row r="291">
          <cell r="A291" t="str">
            <v>MF23</v>
          </cell>
          <cell r="B291">
            <v>3102010010</v>
          </cell>
          <cell r="C291" t="str">
            <v>UREA PERLADA</v>
          </cell>
          <cell r="D291" t="str">
            <v>61</v>
          </cell>
          <cell r="E291">
            <v>636</v>
          </cell>
          <cell r="F291">
            <v>1</v>
          </cell>
          <cell r="G291">
            <v>343.2</v>
          </cell>
          <cell r="H291">
            <v>-81.138999999999996</v>
          </cell>
          <cell r="I291">
            <v>-27846.904799999997</v>
          </cell>
          <cell r="J291">
            <v>19991031</v>
          </cell>
          <cell r="K291" t="str">
            <v>1140301002</v>
          </cell>
          <cell r="L291" t="str">
            <v>6210401001</v>
          </cell>
        </row>
        <row r="292">
          <cell r="A292" t="str">
            <v>TG18</v>
          </cell>
          <cell r="B292">
            <v>3102010010</v>
          </cell>
          <cell r="C292" t="str">
            <v>UREA PERLADA</v>
          </cell>
          <cell r="D292" t="str">
            <v>61</v>
          </cell>
          <cell r="E292">
            <v>634</v>
          </cell>
          <cell r="F292">
            <v>1</v>
          </cell>
          <cell r="G292">
            <v>169</v>
          </cell>
          <cell r="H292">
            <v>-27.4</v>
          </cell>
          <cell r="I292">
            <v>-4630.5999999999995</v>
          </cell>
          <cell r="J292">
            <v>19991031</v>
          </cell>
          <cell r="K292" t="str">
            <v>1140301002</v>
          </cell>
          <cell r="L292" t="str">
            <v>6210401001</v>
          </cell>
        </row>
        <row r="293">
          <cell r="A293" t="str">
            <v>TG29</v>
          </cell>
          <cell r="B293">
            <v>3102010010</v>
          </cell>
          <cell r="C293" t="str">
            <v>UREA PERLADA</v>
          </cell>
          <cell r="D293" t="str">
            <v>61</v>
          </cell>
          <cell r="E293">
            <v>605</v>
          </cell>
          <cell r="F293">
            <v>1</v>
          </cell>
          <cell r="G293">
            <v>169</v>
          </cell>
          <cell r="H293">
            <v>-15.7</v>
          </cell>
          <cell r="I293">
            <v>-2653.2999999999997</v>
          </cell>
          <cell r="J293">
            <v>19991007</v>
          </cell>
          <cell r="K293" t="str">
            <v>1140301002</v>
          </cell>
          <cell r="L293" t="str">
            <v>6210401001</v>
          </cell>
        </row>
        <row r="294">
          <cell r="A294" t="str">
            <v>TG30</v>
          </cell>
          <cell r="B294">
            <v>3102010010</v>
          </cell>
          <cell r="C294" t="str">
            <v>UREA PERLADA</v>
          </cell>
          <cell r="D294" t="str">
            <v>61</v>
          </cell>
          <cell r="E294">
            <v>607</v>
          </cell>
          <cell r="F294">
            <v>1</v>
          </cell>
          <cell r="G294">
            <v>169</v>
          </cell>
          <cell r="H294">
            <v>-20.440000000000001</v>
          </cell>
          <cell r="I294">
            <v>-3454.36</v>
          </cell>
          <cell r="J294">
            <v>19991007</v>
          </cell>
          <cell r="K294" t="str">
            <v>1140301002</v>
          </cell>
          <cell r="L294" t="str">
            <v>6210401001</v>
          </cell>
        </row>
        <row r="295">
          <cell r="A295" t="str">
            <v>TG30</v>
          </cell>
          <cell r="B295">
            <v>3102010010</v>
          </cell>
          <cell r="C295" t="str">
            <v>UREA PERLADA</v>
          </cell>
          <cell r="D295" t="str">
            <v>61</v>
          </cell>
          <cell r="E295">
            <v>631</v>
          </cell>
          <cell r="F295">
            <v>2</v>
          </cell>
          <cell r="G295">
            <v>169</v>
          </cell>
          <cell r="H295">
            <v>-4.6100000000000003</v>
          </cell>
          <cell r="I295">
            <v>-779.09</v>
          </cell>
          <cell r="J295">
            <v>19991031</v>
          </cell>
          <cell r="K295" t="str">
            <v>1140301002</v>
          </cell>
          <cell r="L295" t="str">
            <v>6210401001</v>
          </cell>
        </row>
        <row r="296">
          <cell r="A296" t="str">
            <v>EA01</v>
          </cell>
          <cell r="B296">
            <v>3102010010</v>
          </cell>
          <cell r="C296" t="str">
            <v>UREA PERLADA</v>
          </cell>
          <cell r="D296" t="str">
            <v>65</v>
          </cell>
          <cell r="E296">
            <v>918</v>
          </cell>
          <cell r="F296">
            <v>2</v>
          </cell>
          <cell r="G296">
            <v>169</v>
          </cell>
          <cell r="H296">
            <v>-13.89</v>
          </cell>
          <cell r="I296">
            <v>-2347.4100000000003</v>
          </cell>
          <cell r="J296">
            <v>19991031</v>
          </cell>
          <cell r="K296" t="str">
            <v>1140305002</v>
          </cell>
          <cell r="L296" t="str">
            <v>6210401005</v>
          </cell>
        </row>
        <row r="297">
          <cell r="A297" t="str">
            <v>P014</v>
          </cell>
          <cell r="B297">
            <v>3102010010</v>
          </cell>
          <cell r="C297" t="str">
            <v>UREA PERLADA</v>
          </cell>
          <cell r="D297" t="str">
            <v>S1</v>
          </cell>
          <cell r="E297">
            <v>304</v>
          </cell>
          <cell r="F297">
            <v>3</v>
          </cell>
          <cell r="G297">
            <v>177</v>
          </cell>
          <cell r="H297">
            <v>-2.25</v>
          </cell>
          <cell r="I297">
            <v>-398.25</v>
          </cell>
          <cell r="J297">
            <v>19991031</v>
          </cell>
          <cell r="K297" t="str">
            <v>1140305002</v>
          </cell>
          <cell r="L297" t="str">
            <v>6210401005</v>
          </cell>
          <cell r="M297" t="str">
            <v>9100000005</v>
          </cell>
        </row>
        <row r="298">
          <cell r="A298" t="str">
            <v>P023</v>
          </cell>
          <cell r="B298">
            <v>3102010010</v>
          </cell>
          <cell r="C298" t="str">
            <v>UREA PERLADA</v>
          </cell>
          <cell r="D298" t="str">
            <v>B1</v>
          </cell>
          <cell r="E298">
            <v>238</v>
          </cell>
          <cell r="F298">
            <v>6</v>
          </cell>
          <cell r="G298">
            <v>228.64599999999999</v>
          </cell>
          <cell r="H298">
            <v>-9.5</v>
          </cell>
          <cell r="I298">
            <v>-2172.1369999999997</v>
          </cell>
          <cell r="J298">
            <v>19991030</v>
          </cell>
          <cell r="K298" t="str">
            <v>1140305002</v>
          </cell>
          <cell r="L298" t="str">
            <v>6210401005</v>
          </cell>
          <cell r="M298" t="str">
            <v>9100000005</v>
          </cell>
        </row>
        <row r="299">
          <cell r="A299" t="str">
            <v>P023</v>
          </cell>
          <cell r="B299">
            <v>3102010010</v>
          </cell>
          <cell r="C299" t="str">
            <v>UREA PERLADA</v>
          </cell>
          <cell r="D299" t="str">
            <v>B1</v>
          </cell>
          <cell r="E299">
            <v>239</v>
          </cell>
          <cell r="F299">
            <v>7</v>
          </cell>
          <cell r="G299">
            <v>228.64599999999999</v>
          </cell>
          <cell r="H299">
            <v>-5.7</v>
          </cell>
          <cell r="I299">
            <v>-1303.2821999999999</v>
          </cell>
          <cell r="J299">
            <v>19991030</v>
          </cell>
          <cell r="K299" t="str">
            <v>1140305002</v>
          </cell>
          <cell r="L299" t="str">
            <v>6210401005</v>
          </cell>
          <cell r="M299" t="str">
            <v>9100000005</v>
          </cell>
        </row>
        <row r="300">
          <cell r="A300" t="str">
            <v>P023</v>
          </cell>
          <cell r="B300">
            <v>3102010010</v>
          </cell>
          <cell r="C300" t="str">
            <v>UREA PERLADA</v>
          </cell>
          <cell r="D300" t="str">
            <v>B1</v>
          </cell>
          <cell r="E300">
            <v>242</v>
          </cell>
          <cell r="F300">
            <v>6</v>
          </cell>
          <cell r="G300">
            <v>228.64599999999999</v>
          </cell>
          <cell r="H300">
            <v>-2.4300000000000002</v>
          </cell>
          <cell r="I300">
            <v>-555.60978</v>
          </cell>
          <cell r="J300">
            <v>19991030</v>
          </cell>
          <cell r="K300" t="str">
            <v>1140305002</v>
          </cell>
          <cell r="L300" t="str">
            <v>6210401005</v>
          </cell>
          <cell r="M300" t="str">
            <v>9100000005</v>
          </cell>
        </row>
        <row r="301">
          <cell r="A301" t="str">
            <v>P023</v>
          </cell>
          <cell r="B301">
            <v>3102010010</v>
          </cell>
          <cell r="C301" t="str">
            <v>UREA PERLADA</v>
          </cell>
          <cell r="D301" t="str">
            <v>B1</v>
          </cell>
          <cell r="E301">
            <v>243</v>
          </cell>
          <cell r="F301">
            <v>6</v>
          </cell>
          <cell r="G301">
            <v>228.64599999999999</v>
          </cell>
          <cell r="H301">
            <v>-2.87</v>
          </cell>
          <cell r="I301">
            <v>-656.21402</v>
          </cell>
          <cell r="J301">
            <v>19991030</v>
          </cell>
          <cell r="K301" t="str">
            <v>1140305002</v>
          </cell>
          <cell r="L301" t="str">
            <v>6210401005</v>
          </cell>
          <cell r="M301" t="str">
            <v>9100000005</v>
          </cell>
        </row>
        <row r="302">
          <cell r="A302" t="str">
            <v>P023</v>
          </cell>
          <cell r="B302">
            <v>3102010010</v>
          </cell>
          <cell r="C302" t="str">
            <v>UREA PERLADA</v>
          </cell>
          <cell r="D302" t="str">
            <v>B1</v>
          </cell>
          <cell r="E302">
            <v>244</v>
          </cell>
          <cell r="F302">
            <v>5</v>
          </cell>
          <cell r="G302">
            <v>228.64599999999999</v>
          </cell>
          <cell r="H302">
            <v>-13.9</v>
          </cell>
          <cell r="I302">
            <v>-3178.1794</v>
          </cell>
          <cell r="J302">
            <v>19991030</v>
          </cell>
          <cell r="K302" t="str">
            <v>1140305002</v>
          </cell>
          <cell r="L302" t="str">
            <v>6210401005</v>
          </cell>
          <cell r="M302" t="str">
            <v>9100000005</v>
          </cell>
        </row>
        <row r="303">
          <cell r="A303" t="str">
            <v>P023</v>
          </cell>
          <cell r="B303">
            <v>3102010010</v>
          </cell>
          <cell r="C303" t="str">
            <v>UREA PERLADA</v>
          </cell>
          <cell r="D303" t="str">
            <v>B1</v>
          </cell>
          <cell r="E303">
            <v>245</v>
          </cell>
          <cell r="F303">
            <v>5</v>
          </cell>
          <cell r="G303">
            <v>228.64599999999999</v>
          </cell>
          <cell r="H303">
            <v>-2.7</v>
          </cell>
          <cell r="I303">
            <v>-617.3442</v>
          </cell>
          <cell r="J303">
            <v>19991030</v>
          </cell>
          <cell r="K303" t="str">
            <v>1140305002</v>
          </cell>
          <cell r="L303" t="str">
            <v>6210401005</v>
          </cell>
          <cell r="M303" t="str">
            <v>9100000005</v>
          </cell>
        </row>
        <row r="304">
          <cell r="A304" t="str">
            <v>P023</v>
          </cell>
          <cell r="B304">
            <v>3102010010</v>
          </cell>
          <cell r="C304" t="str">
            <v>UREA PERLADA</v>
          </cell>
          <cell r="D304" t="str">
            <v>B1</v>
          </cell>
          <cell r="E304">
            <v>246</v>
          </cell>
          <cell r="F304">
            <v>5</v>
          </cell>
          <cell r="G304">
            <v>228.64599999999999</v>
          </cell>
          <cell r="H304">
            <v>-2.5</v>
          </cell>
          <cell r="I304">
            <v>-571.61500000000001</v>
          </cell>
          <cell r="J304">
            <v>19991030</v>
          </cell>
          <cell r="K304" t="str">
            <v>1140305002</v>
          </cell>
          <cell r="L304" t="str">
            <v>6210401005</v>
          </cell>
          <cell r="M304" t="str">
            <v>9100000005</v>
          </cell>
        </row>
        <row r="305">
          <cell r="A305" t="str">
            <v>P023</v>
          </cell>
          <cell r="B305">
            <v>3102010010</v>
          </cell>
          <cell r="C305" t="str">
            <v>UREA PERLADA</v>
          </cell>
          <cell r="D305" t="str">
            <v>B1</v>
          </cell>
          <cell r="E305">
            <v>247</v>
          </cell>
          <cell r="F305">
            <v>5</v>
          </cell>
          <cell r="G305">
            <v>228.64599999999999</v>
          </cell>
          <cell r="H305">
            <v>-1.74</v>
          </cell>
          <cell r="I305">
            <v>-397.84403999999995</v>
          </cell>
          <cell r="J305">
            <v>19991030</v>
          </cell>
          <cell r="K305" t="str">
            <v>1140305002</v>
          </cell>
          <cell r="L305" t="str">
            <v>6210401005</v>
          </cell>
          <cell r="M305" t="str">
            <v>9100000005</v>
          </cell>
        </row>
        <row r="306">
          <cell r="A306" t="str">
            <v>P023</v>
          </cell>
          <cell r="B306">
            <v>3102010010</v>
          </cell>
          <cell r="C306" t="str">
            <v>UREA PERLADA</v>
          </cell>
          <cell r="D306" t="str">
            <v>B1</v>
          </cell>
          <cell r="E306">
            <v>248</v>
          </cell>
          <cell r="F306">
            <v>5</v>
          </cell>
          <cell r="G306">
            <v>228.64599999999999</v>
          </cell>
          <cell r="H306">
            <v>-1</v>
          </cell>
          <cell r="I306">
            <v>-228.64599999999999</v>
          </cell>
          <cell r="J306">
            <v>19991030</v>
          </cell>
          <cell r="K306" t="str">
            <v>1140305002</v>
          </cell>
          <cell r="L306" t="str">
            <v>6210401005</v>
          </cell>
          <cell r="M306" t="str">
            <v>9100000005</v>
          </cell>
        </row>
        <row r="307">
          <cell r="A307" t="str">
            <v>TA27</v>
          </cell>
          <cell r="B307">
            <v>3102010010</v>
          </cell>
          <cell r="C307" t="str">
            <v>UREA PERLADA</v>
          </cell>
          <cell r="D307" t="str">
            <v>65</v>
          </cell>
          <cell r="E307">
            <v>878</v>
          </cell>
          <cell r="F307">
            <v>1</v>
          </cell>
          <cell r="G307">
            <v>169</v>
          </cell>
          <cell r="H307">
            <v>-2.0750000000000002</v>
          </cell>
          <cell r="I307">
            <v>-350.67500000000001</v>
          </cell>
          <cell r="J307">
            <v>19991031</v>
          </cell>
          <cell r="K307" t="str">
            <v>1140305002</v>
          </cell>
          <cell r="L307" t="str">
            <v>6210401005</v>
          </cell>
        </row>
        <row r="308">
          <cell r="A308" t="str">
            <v>P009</v>
          </cell>
          <cell r="B308">
            <v>3102010010</v>
          </cell>
          <cell r="C308" t="str">
            <v>UREA PERLADA</v>
          </cell>
          <cell r="D308" t="str">
            <v>O1</v>
          </cell>
          <cell r="E308">
            <v>105</v>
          </cell>
          <cell r="F308">
            <v>2</v>
          </cell>
          <cell r="G308">
            <v>178</v>
          </cell>
          <cell r="H308">
            <v>-0.3</v>
          </cell>
          <cell r="I308">
            <v>-53.4</v>
          </cell>
          <cell r="J308">
            <v>19991004</v>
          </cell>
          <cell r="K308" t="str">
            <v>5110201016</v>
          </cell>
          <cell r="L308" t="str">
            <v>6210401019</v>
          </cell>
          <cell r="M308" t="str">
            <v>9200000002</v>
          </cell>
        </row>
        <row r="309">
          <cell r="A309" t="str">
            <v>P009</v>
          </cell>
          <cell r="B309">
            <v>3102010010</v>
          </cell>
          <cell r="C309" t="str">
            <v>UREA PERLADA</v>
          </cell>
          <cell r="D309" t="str">
            <v>O1</v>
          </cell>
          <cell r="E309">
            <v>107</v>
          </cell>
          <cell r="F309">
            <v>2</v>
          </cell>
          <cell r="G309">
            <v>178</v>
          </cell>
          <cell r="H309">
            <v>-0.14000000000000001</v>
          </cell>
          <cell r="I309">
            <v>-24.92</v>
          </cell>
          <cell r="J309">
            <v>19991011</v>
          </cell>
          <cell r="K309" t="str">
            <v>5110201016</v>
          </cell>
          <cell r="L309" t="str">
            <v>6210401019</v>
          </cell>
          <cell r="M309" t="str">
            <v>9200000002</v>
          </cell>
        </row>
        <row r="310">
          <cell r="A310" t="str">
            <v>P009</v>
          </cell>
          <cell r="B310">
            <v>3102010010</v>
          </cell>
          <cell r="C310" t="str">
            <v>UREA PERLADA</v>
          </cell>
          <cell r="D310" t="str">
            <v>O1</v>
          </cell>
          <cell r="E310">
            <v>109</v>
          </cell>
          <cell r="F310">
            <v>2</v>
          </cell>
          <cell r="G310">
            <v>178</v>
          </cell>
          <cell r="H310">
            <v>-0.4</v>
          </cell>
          <cell r="I310">
            <v>-71.2</v>
          </cell>
          <cell r="J310">
            <v>19991018</v>
          </cell>
          <cell r="K310" t="str">
            <v>5110201016</v>
          </cell>
          <cell r="L310" t="str">
            <v>6210401019</v>
          </cell>
          <cell r="M310" t="str">
            <v>9200000002</v>
          </cell>
        </row>
        <row r="311">
          <cell r="A311" t="str">
            <v>P009</v>
          </cell>
          <cell r="B311">
            <v>3102010010</v>
          </cell>
          <cell r="C311" t="str">
            <v>UREA PERLADA</v>
          </cell>
          <cell r="D311" t="str">
            <v>O1</v>
          </cell>
          <cell r="E311">
            <v>111</v>
          </cell>
          <cell r="F311">
            <v>2</v>
          </cell>
          <cell r="G311">
            <v>178</v>
          </cell>
          <cell r="H311">
            <v>-0.4</v>
          </cell>
          <cell r="I311">
            <v>-71.2</v>
          </cell>
          <cell r="J311">
            <v>19991026</v>
          </cell>
          <cell r="K311" t="str">
            <v>5110201016</v>
          </cell>
          <cell r="L311" t="str">
            <v>6210401019</v>
          </cell>
          <cell r="M311" t="str">
            <v>9200000002</v>
          </cell>
        </row>
        <row r="312">
          <cell r="A312" t="str">
            <v>P014</v>
          </cell>
          <cell r="B312">
            <v>3102010018</v>
          </cell>
          <cell r="C312" t="str">
            <v>COMPUESTO N.P.K</v>
          </cell>
          <cell r="D312" t="str">
            <v>S1</v>
          </cell>
          <cell r="E312">
            <v>310</v>
          </cell>
          <cell r="F312">
            <v>1</v>
          </cell>
          <cell r="G312">
            <v>315</v>
          </cell>
          <cell r="H312">
            <v>-2.5</v>
          </cell>
          <cell r="I312">
            <v>-787.5</v>
          </cell>
          <cell r="J312">
            <v>19991031</v>
          </cell>
          <cell r="K312" t="str">
            <v>1140305002</v>
          </cell>
          <cell r="L312" t="str">
            <v>6210401005</v>
          </cell>
          <cell r="M312" t="str">
            <v>9100000005</v>
          </cell>
        </row>
        <row r="313">
          <cell r="A313" t="str">
            <v>P014</v>
          </cell>
          <cell r="B313">
            <v>3102010018</v>
          </cell>
          <cell r="C313" t="str">
            <v>COMPUESTO N.P.K</v>
          </cell>
          <cell r="D313" t="str">
            <v>S1</v>
          </cell>
          <cell r="E313">
            <v>311</v>
          </cell>
          <cell r="F313">
            <v>1</v>
          </cell>
          <cell r="G313">
            <v>315</v>
          </cell>
          <cell r="H313">
            <v>-6.1</v>
          </cell>
          <cell r="I313">
            <v>-1921.5</v>
          </cell>
          <cell r="J313">
            <v>19991031</v>
          </cell>
          <cell r="K313" t="str">
            <v>1140305002</v>
          </cell>
          <cell r="L313" t="str">
            <v>6210401005</v>
          </cell>
          <cell r="M313" t="str">
            <v>9100000005</v>
          </cell>
        </row>
        <row r="314">
          <cell r="A314" t="str">
            <v>P014</v>
          </cell>
          <cell r="B314">
            <v>3102010018</v>
          </cell>
          <cell r="C314" t="str">
            <v>COMPUESTO N.P.K</v>
          </cell>
          <cell r="D314" t="str">
            <v>S1</v>
          </cell>
          <cell r="E314">
            <v>312</v>
          </cell>
          <cell r="F314">
            <v>1</v>
          </cell>
          <cell r="G314">
            <v>315</v>
          </cell>
          <cell r="H314">
            <v>-1.5</v>
          </cell>
          <cell r="I314">
            <v>-472.5</v>
          </cell>
          <cell r="J314">
            <v>19991031</v>
          </cell>
          <cell r="K314" t="str">
            <v>1140305002</v>
          </cell>
          <cell r="L314" t="str">
            <v>6210401005</v>
          </cell>
          <cell r="M314" t="str">
            <v>9100000005</v>
          </cell>
        </row>
        <row r="315">
          <cell r="A315" t="str">
            <v>MF39</v>
          </cell>
          <cell r="B315">
            <v>3103010001</v>
          </cell>
          <cell r="C315" t="str">
            <v>2,4 D 80%</v>
          </cell>
          <cell r="D315" t="str">
            <v>63</v>
          </cell>
          <cell r="E315">
            <v>634</v>
          </cell>
          <cell r="F315">
            <v>1</v>
          </cell>
          <cell r="G315">
            <v>2.4</v>
          </cell>
          <cell r="H315">
            <v>-25.2</v>
          </cell>
          <cell r="I315">
            <v>-60.48</v>
          </cell>
          <cell r="J315">
            <v>19991031</v>
          </cell>
          <cell r="K315" t="str">
            <v>1140303003</v>
          </cell>
          <cell r="L315" t="str">
            <v>6210402003</v>
          </cell>
        </row>
        <row r="316">
          <cell r="A316" t="str">
            <v>MF34</v>
          </cell>
          <cell r="B316">
            <v>3103010001</v>
          </cell>
          <cell r="C316" t="str">
            <v>2,4 D 80%</v>
          </cell>
          <cell r="D316" t="str">
            <v>65</v>
          </cell>
          <cell r="E316">
            <v>936</v>
          </cell>
          <cell r="F316">
            <v>1</v>
          </cell>
          <cell r="G316">
            <v>2.4</v>
          </cell>
          <cell r="H316">
            <v>-15.55</v>
          </cell>
          <cell r="I316">
            <v>-37.32</v>
          </cell>
          <cell r="J316">
            <v>19991031</v>
          </cell>
          <cell r="K316" t="str">
            <v>1140305003</v>
          </cell>
          <cell r="L316" t="str">
            <v>6210402005</v>
          </cell>
        </row>
        <row r="317">
          <cell r="A317" t="str">
            <v>MF39</v>
          </cell>
          <cell r="B317">
            <v>3103010001</v>
          </cell>
          <cell r="C317" t="str">
            <v>2,4 D 80%</v>
          </cell>
          <cell r="D317" t="str">
            <v>65</v>
          </cell>
          <cell r="E317">
            <v>926</v>
          </cell>
          <cell r="F317">
            <v>1</v>
          </cell>
          <cell r="G317">
            <v>2.4</v>
          </cell>
          <cell r="H317">
            <v>-249.59</v>
          </cell>
          <cell r="I317">
            <v>-599.01599999999996</v>
          </cell>
          <cell r="J317">
            <v>19991031</v>
          </cell>
          <cell r="K317" t="str">
            <v>1140305003</v>
          </cell>
          <cell r="L317" t="str">
            <v>6210402005</v>
          </cell>
        </row>
        <row r="318">
          <cell r="A318" t="str">
            <v>EA01</v>
          </cell>
          <cell r="B318">
            <v>3103010001</v>
          </cell>
          <cell r="C318" t="str">
            <v>2,4 D 80%</v>
          </cell>
          <cell r="D318" t="str">
            <v>66</v>
          </cell>
          <cell r="E318">
            <v>867</v>
          </cell>
          <cell r="F318">
            <v>1</v>
          </cell>
          <cell r="G318">
            <v>3.11</v>
          </cell>
          <cell r="H318">
            <v>-45.6</v>
          </cell>
          <cell r="I318">
            <v>-141.816</v>
          </cell>
          <cell r="J318">
            <v>19991031</v>
          </cell>
          <cell r="K318" t="str">
            <v>1140306003</v>
          </cell>
          <cell r="L318" t="str">
            <v>6210402006</v>
          </cell>
        </row>
        <row r="319">
          <cell r="A319" t="str">
            <v>MF34</v>
          </cell>
          <cell r="B319">
            <v>3103010001</v>
          </cell>
          <cell r="C319" t="str">
            <v>2,4 D 80%</v>
          </cell>
          <cell r="D319" t="str">
            <v>66</v>
          </cell>
          <cell r="E319">
            <v>872</v>
          </cell>
          <cell r="F319">
            <v>1</v>
          </cell>
          <cell r="G319">
            <v>2.4</v>
          </cell>
          <cell r="H319">
            <v>-66.45</v>
          </cell>
          <cell r="I319">
            <v>-159.47999999999999</v>
          </cell>
          <cell r="J319">
            <v>19991031</v>
          </cell>
          <cell r="K319" t="str">
            <v>1140306003</v>
          </cell>
          <cell r="L319" t="str">
            <v>6210402006</v>
          </cell>
        </row>
        <row r="320">
          <cell r="A320" t="str">
            <v>TL08</v>
          </cell>
          <cell r="B320">
            <v>3103010001</v>
          </cell>
          <cell r="C320" t="str">
            <v>2,4 D 80%</v>
          </cell>
          <cell r="D320" t="str">
            <v>66</v>
          </cell>
          <cell r="E320">
            <v>851</v>
          </cell>
          <cell r="F320">
            <v>2</v>
          </cell>
          <cell r="G320">
            <v>2.4</v>
          </cell>
          <cell r="H320">
            <v>-44</v>
          </cell>
          <cell r="I320">
            <v>-105.6</v>
          </cell>
          <cell r="J320">
            <v>19991031</v>
          </cell>
          <cell r="K320" t="str">
            <v>1140306003</v>
          </cell>
          <cell r="L320" t="str">
            <v>6210402006</v>
          </cell>
        </row>
        <row r="321">
          <cell r="A321" t="str">
            <v>P014</v>
          </cell>
          <cell r="B321">
            <v>3103010003</v>
          </cell>
          <cell r="C321" t="str">
            <v>2.4-D</v>
          </cell>
          <cell r="D321" t="str">
            <v>S1</v>
          </cell>
          <cell r="E321">
            <v>289</v>
          </cell>
          <cell r="F321">
            <v>1</v>
          </cell>
          <cell r="G321">
            <v>3.1</v>
          </cell>
          <cell r="H321">
            <v>-105</v>
          </cell>
          <cell r="I321">
            <v>-325.5</v>
          </cell>
          <cell r="J321">
            <v>19991031</v>
          </cell>
          <cell r="K321" t="str">
            <v>1140303003</v>
          </cell>
          <cell r="L321" t="str">
            <v>6210402003</v>
          </cell>
          <cell r="M321" t="str">
            <v>9100000003</v>
          </cell>
        </row>
        <row r="322">
          <cell r="A322" t="str">
            <v>P014</v>
          </cell>
          <cell r="B322">
            <v>3103010003</v>
          </cell>
          <cell r="C322" t="str">
            <v>2.4-D</v>
          </cell>
          <cell r="D322" t="str">
            <v>S1</v>
          </cell>
          <cell r="E322">
            <v>290</v>
          </cell>
          <cell r="F322">
            <v>1</v>
          </cell>
          <cell r="G322">
            <v>3.1</v>
          </cell>
          <cell r="H322">
            <v>-105</v>
          </cell>
          <cell r="I322">
            <v>-325.5</v>
          </cell>
          <cell r="J322">
            <v>19991031</v>
          </cell>
          <cell r="K322" t="str">
            <v>1140303003</v>
          </cell>
          <cell r="L322" t="str">
            <v>6210402003</v>
          </cell>
          <cell r="M322" t="str">
            <v>9100000003</v>
          </cell>
        </row>
        <row r="323">
          <cell r="A323" t="str">
            <v>TL04</v>
          </cell>
          <cell r="B323">
            <v>3103010003</v>
          </cell>
          <cell r="C323" t="str">
            <v>2.4-D</v>
          </cell>
          <cell r="D323" t="str">
            <v>63</v>
          </cell>
          <cell r="E323">
            <v>622</v>
          </cell>
          <cell r="F323">
            <v>2</v>
          </cell>
          <cell r="G323">
            <v>3.1</v>
          </cell>
          <cell r="H323">
            <v>-49</v>
          </cell>
          <cell r="I323">
            <v>-151.9</v>
          </cell>
          <cell r="J323">
            <v>19991031</v>
          </cell>
          <cell r="K323" t="str">
            <v>1140303003</v>
          </cell>
          <cell r="L323" t="str">
            <v>6210402003</v>
          </cell>
        </row>
        <row r="324">
          <cell r="A324" t="str">
            <v>TO00</v>
          </cell>
          <cell r="B324">
            <v>3103010003</v>
          </cell>
          <cell r="C324" t="str">
            <v>2.4-D</v>
          </cell>
          <cell r="D324" t="str">
            <v>S1</v>
          </cell>
          <cell r="E324">
            <v>340</v>
          </cell>
          <cell r="F324">
            <v>2</v>
          </cell>
          <cell r="G324">
            <v>3.5</v>
          </cell>
          <cell r="H324">
            <v>-40</v>
          </cell>
          <cell r="I324">
            <v>-140</v>
          </cell>
          <cell r="J324">
            <v>19991031</v>
          </cell>
          <cell r="K324" t="str">
            <v>1140303003</v>
          </cell>
          <cell r="L324" t="str">
            <v>6210402003</v>
          </cell>
          <cell r="M324" t="str">
            <v>9100000003</v>
          </cell>
        </row>
        <row r="325">
          <cell r="A325" t="str">
            <v>TZ02</v>
          </cell>
          <cell r="B325">
            <v>3103010003</v>
          </cell>
          <cell r="C325" t="str">
            <v>2.4-D</v>
          </cell>
          <cell r="D325" t="str">
            <v>63</v>
          </cell>
          <cell r="E325">
            <v>610</v>
          </cell>
          <cell r="F325">
            <v>1</v>
          </cell>
          <cell r="G325">
            <v>3.1</v>
          </cell>
          <cell r="H325">
            <v>-16</v>
          </cell>
          <cell r="I325">
            <v>-49.6</v>
          </cell>
          <cell r="J325">
            <v>19991031</v>
          </cell>
          <cell r="K325" t="str">
            <v>1140303003</v>
          </cell>
          <cell r="L325" t="str">
            <v>6210402003</v>
          </cell>
        </row>
        <row r="326">
          <cell r="A326" t="str">
            <v>EA01</v>
          </cell>
          <cell r="B326">
            <v>3103010003</v>
          </cell>
          <cell r="C326" t="str">
            <v>2.4-D</v>
          </cell>
          <cell r="D326" t="str">
            <v>65</v>
          </cell>
          <cell r="E326">
            <v>917</v>
          </cell>
          <cell r="F326">
            <v>1</v>
          </cell>
          <cell r="G326">
            <v>3.6</v>
          </cell>
          <cell r="H326">
            <v>-19</v>
          </cell>
          <cell r="I326">
            <v>-68.400000000000006</v>
          </cell>
          <cell r="J326">
            <v>19991031</v>
          </cell>
          <cell r="K326" t="str">
            <v>1140305003</v>
          </cell>
          <cell r="L326" t="str">
            <v>6210402005</v>
          </cell>
        </row>
        <row r="327">
          <cell r="A327" t="str">
            <v>EA02</v>
          </cell>
          <cell r="B327">
            <v>3103010003</v>
          </cell>
          <cell r="C327" t="str">
            <v>2.4-D</v>
          </cell>
          <cell r="D327" t="str">
            <v>65</v>
          </cell>
          <cell r="E327">
            <v>905</v>
          </cell>
          <cell r="F327">
            <v>1</v>
          </cell>
          <cell r="G327">
            <v>3.1</v>
          </cell>
          <cell r="H327">
            <v>-16</v>
          </cell>
          <cell r="I327">
            <v>-49.6</v>
          </cell>
          <cell r="J327">
            <v>19991031</v>
          </cell>
          <cell r="K327" t="str">
            <v>1140305003</v>
          </cell>
          <cell r="L327" t="str">
            <v>6210402005</v>
          </cell>
        </row>
        <row r="328">
          <cell r="A328" t="str">
            <v>EA03</v>
          </cell>
          <cell r="B328">
            <v>3103010003</v>
          </cell>
          <cell r="C328" t="str">
            <v>2.4-D</v>
          </cell>
          <cell r="D328" t="str">
            <v>65</v>
          </cell>
          <cell r="E328">
            <v>903</v>
          </cell>
          <cell r="F328">
            <v>1</v>
          </cell>
          <cell r="G328">
            <v>3.5</v>
          </cell>
          <cell r="H328">
            <v>-98</v>
          </cell>
          <cell r="I328">
            <v>-343</v>
          </cell>
          <cell r="J328">
            <v>19991031</v>
          </cell>
          <cell r="K328" t="str">
            <v>1140305003</v>
          </cell>
          <cell r="L328" t="str">
            <v>6210402005</v>
          </cell>
        </row>
        <row r="329">
          <cell r="A329" t="str">
            <v>EA03</v>
          </cell>
          <cell r="B329">
            <v>3103010003</v>
          </cell>
          <cell r="C329" t="str">
            <v>2.4-D</v>
          </cell>
          <cell r="D329" t="str">
            <v>65</v>
          </cell>
          <cell r="E329">
            <v>906</v>
          </cell>
          <cell r="F329">
            <v>1</v>
          </cell>
          <cell r="G329">
            <v>3.5</v>
          </cell>
          <cell r="H329">
            <v>-13</v>
          </cell>
          <cell r="I329">
            <v>-45.5</v>
          </cell>
          <cell r="J329">
            <v>19991031</v>
          </cell>
          <cell r="K329" t="str">
            <v>1140305003</v>
          </cell>
          <cell r="L329" t="str">
            <v>6210402005</v>
          </cell>
        </row>
        <row r="330">
          <cell r="A330" t="str">
            <v>MF28</v>
          </cell>
          <cell r="B330">
            <v>3103010003</v>
          </cell>
          <cell r="C330" t="str">
            <v>2.4-D</v>
          </cell>
          <cell r="D330" t="str">
            <v>65</v>
          </cell>
          <cell r="E330">
            <v>934</v>
          </cell>
          <cell r="F330">
            <v>1</v>
          </cell>
          <cell r="G330">
            <v>3.1</v>
          </cell>
          <cell r="H330">
            <v>-9</v>
          </cell>
          <cell r="I330">
            <v>-27.900000000000002</v>
          </cell>
          <cell r="J330">
            <v>19991031</v>
          </cell>
          <cell r="K330" t="str">
            <v>1140305003</v>
          </cell>
          <cell r="L330" t="str">
            <v>6210402005</v>
          </cell>
        </row>
        <row r="331">
          <cell r="A331" t="str">
            <v>P014</v>
          </cell>
          <cell r="B331">
            <v>3103010003</v>
          </cell>
          <cell r="C331" t="str">
            <v>2.4-D</v>
          </cell>
          <cell r="D331" t="str">
            <v>S1</v>
          </cell>
          <cell r="E331">
            <v>291</v>
          </cell>
          <cell r="F331">
            <v>1</v>
          </cell>
          <cell r="G331">
            <v>3.1</v>
          </cell>
          <cell r="H331">
            <v>-20</v>
          </cell>
          <cell r="I331">
            <v>-62</v>
          </cell>
          <cell r="J331">
            <v>19991031</v>
          </cell>
          <cell r="K331" t="str">
            <v>1140305003</v>
          </cell>
          <cell r="L331" t="str">
            <v>6210402005</v>
          </cell>
          <cell r="M331" t="str">
            <v>9100000005</v>
          </cell>
        </row>
        <row r="332">
          <cell r="A332" t="str">
            <v>TA25</v>
          </cell>
          <cell r="B332">
            <v>3103010003</v>
          </cell>
          <cell r="C332" t="str">
            <v>2.4-D</v>
          </cell>
          <cell r="D332" t="str">
            <v>65</v>
          </cell>
          <cell r="E332">
            <v>871</v>
          </cell>
          <cell r="F332">
            <v>1</v>
          </cell>
          <cell r="G332">
            <v>3.1</v>
          </cell>
          <cell r="H332">
            <v>-20</v>
          </cell>
          <cell r="I332">
            <v>-62</v>
          </cell>
          <cell r="J332">
            <v>19991031</v>
          </cell>
          <cell r="K332" t="str">
            <v>1140305003</v>
          </cell>
          <cell r="L332" t="str">
            <v>6210402005</v>
          </cell>
        </row>
        <row r="333">
          <cell r="A333" t="str">
            <v>TA30</v>
          </cell>
          <cell r="B333">
            <v>3103010003</v>
          </cell>
          <cell r="C333" t="str">
            <v>2.4-D</v>
          </cell>
          <cell r="D333" t="str">
            <v>65</v>
          </cell>
          <cell r="E333">
            <v>884</v>
          </cell>
          <cell r="F333">
            <v>1</v>
          </cell>
          <cell r="G333">
            <v>3.1</v>
          </cell>
          <cell r="H333">
            <v>-70</v>
          </cell>
          <cell r="I333">
            <v>-217</v>
          </cell>
          <cell r="J333">
            <v>19991031</v>
          </cell>
          <cell r="K333" t="str">
            <v>1140305003</v>
          </cell>
          <cell r="L333" t="str">
            <v>6210402005</v>
          </cell>
        </row>
        <row r="334">
          <cell r="A334" t="str">
            <v>TL04</v>
          </cell>
          <cell r="B334">
            <v>3103010003</v>
          </cell>
          <cell r="C334" t="str">
            <v>2.4-D</v>
          </cell>
          <cell r="D334" t="str">
            <v>65</v>
          </cell>
          <cell r="E334">
            <v>899</v>
          </cell>
          <cell r="F334">
            <v>4</v>
          </cell>
          <cell r="G334">
            <v>3.1</v>
          </cell>
          <cell r="H334">
            <v>-14</v>
          </cell>
          <cell r="I334">
            <v>-43.4</v>
          </cell>
          <cell r="J334">
            <v>19991031</v>
          </cell>
          <cell r="K334" t="str">
            <v>1140305003</v>
          </cell>
          <cell r="L334" t="str">
            <v>6210402005</v>
          </cell>
        </row>
        <row r="335">
          <cell r="A335" t="str">
            <v>TL05</v>
          </cell>
          <cell r="B335">
            <v>3103010003</v>
          </cell>
          <cell r="C335" t="str">
            <v>2.4-D</v>
          </cell>
          <cell r="D335" t="str">
            <v>65</v>
          </cell>
          <cell r="E335">
            <v>891</v>
          </cell>
          <cell r="F335">
            <v>1</v>
          </cell>
          <cell r="G335">
            <v>3.1</v>
          </cell>
          <cell r="H335">
            <v>-29</v>
          </cell>
          <cell r="I335">
            <v>-89.9</v>
          </cell>
          <cell r="J335">
            <v>19991031</v>
          </cell>
          <cell r="K335" t="str">
            <v>1140305003</v>
          </cell>
          <cell r="L335" t="str">
            <v>6210402005</v>
          </cell>
        </row>
        <row r="336">
          <cell r="A336" t="str">
            <v>TO03</v>
          </cell>
          <cell r="B336">
            <v>3103010003</v>
          </cell>
          <cell r="C336" t="str">
            <v>2.4-D</v>
          </cell>
          <cell r="D336" t="str">
            <v>S1</v>
          </cell>
          <cell r="E336">
            <v>330</v>
          </cell>
          <cell r="F336">
            <v>2</v>
          </cell>
          <cell r="G336">
            <v>3.1</v>
          </cell>
          <cell r="H336">
            <v>-10</v>
          </cell>
          <cell r="I336">
            <v>-31</v>
          </cell>
          <cell r="J336">
            <v>19991031</v>
          </cell>
          <cell r="K336" t="str">
            <v>1140305003</v>
          </cell>
          <cell r="L336" t="str">
            <v>6210402005</v>
          </cell>
          <cell r="M336" t="str">
            <v>9100000005</v>
          </cell>
        </row>
        <row r="337">
          <cell r="A337" t="str">
            <v>EA02</v>
          </cell>
          <cell r="B337">
            <v>3103010003</v>
          </cell>
          <cell r="C337" t="str">
            <v>2.4-D</v>
          </cell>
          <cell r="D337" t="str">
            <v>66</v>
          </cell>
          <cell r="E337">
            <v>860</v>
          </cell>
          <cell r="F337">
            <v>1</v>
          </cell>
          <cell r="G337">
            <v>3.1</v>
          </cell>
          <cell r="H337">
            <v>-62</v>
          </cell>
          <cell r="I337">
            <v>-192.20000000000002</v>
          </cell>
          <cell r="J337">
            <v>19991031</v>
          </cell>
          <cell r="K337" t="str">
            <v>1140306003</v>
          </cell>
          <cell r="L337" t="str">
            <v>6210402006</v>
          </cell>
        </row>
        <row r="338">
          <cell r="A338" t="str">
            <v>EA03</v>
          </cell>
          <cell r="B338">
            <v>3103010003</v>
          </cell>
          <cell r="C338" t="str">
            <v>2.4-D</v>
          </cell>
          <cell r="D338" t="str">
            <v>66</v>
          </cell>
          <cell r="E338">
            <v>854</v>
          </cell>
          <cell r="F338">
            <v>1</v>
          </cell>
          <cell r="G338">
            <v>3.5</v>
          </cell>
          <cell r="H338">
            <v>-51</v>
          </cell>
          <cell r="I338">
            <v>-178.5</v>
          </cell>
          <cell r="J338">
            <v>19991031</v>
          </cell>
          <cell r="K338" t="str">
            <v>1140306003</v>
          </cell>
          <cell r="L338" t="str">
            <v>6210402006</v>
          </cell>
        </row>
        <row r="339">
          <cell r="A339" t="str">
            <v>MF28</v>
          </cell>
          <cell r="B339">
            <v>3103010003</v>
          </cell>
          <cell r="C339" t="str">
            <v>2.4-D</v>
          </cell>
          <cell r="D339" t="str">
            <v>66</v>
          </cell>
          <cell r="E339">
            <v>871</v>
          </cell>
          <cell r="F339">
            <v>1</v>
          </cell>
          <cell r="G339">
            <v>3.1</v>
          </cell>
          <cell r="H339">
            <v>-26.41</v>
          </cell>
          <cell r="I339">
            <v>-81.871000000000009</v>
          </cell>
          <cell r="J339">
            <v>19991031</v>
          </cell>
          <cell r="K339" t="str">
            <v>1140306003</v>
          </cell>
          <cell r="L339" t="str">
            <v>6210402006</v>
          </cell>
        </row>
        <row r="340">
          <cell r="A340" t="str">
            <v>MF36</v>
          </cell>
          <cell r="B340">
            <v>3103010003</v>
          </cell>
          <cell r="C340" t="str">
            <v>2.4-D</v>
          </cell>
          <cell r="D340" t="str">
            <v>66</v>
          </cell>
          <cell r="E340">
            <v>870</v>
          </cell>
          <cell r="F340">
            <v>1</v>
          </cell>
          <cell r="G340">
            <v>3.1</v>
          </cell>
          <cell r="H340">
            <v>-42</v>
          </cell>
          <cell r="I340">
            <v>-130.20000000000002</v>
          </cell>
          <cell r="J340">
            <v>19991031</v>
          </cell>
          <cell r="K340" t="str">
            <v>1140306003</v>
          </cell>
          <cell r="L340" t="str">
            <v>6210402006</v>
          </cell>
        </row>
        <row r="341">
          <cell r="A341" t="str">
            <v>MF37</v>
          </cell>
          <cell r="B341">
            <v>3103010003</v>
          </cell>
          <cell r="C341" t="str">
            <v>2.4-D</v>
          </cell>
          <cell r="D341" t="str">
            <v>66</v>
          </cell>
          <cell r="E341">
            <v>873</v>
          </cell>
          <cell r="F341">
            <v>1</v>
          </cell>
          <cell r="G341">
            <v>3.5</v>
          </cell>
          <cell r="H341">
            <v>-45</v>
          </cell>
          <cell r="I341">
            <v>-157.5</v>
          </cell>
          <cell r="J341">
            <v>19991031</v>
          </cell>
          <cell r="K341" t="str">
            <v>1140306003</v>
          </cell>
          <cell r="L341" t="str">
            <v>6210402006</v>
          </cell>
        </row>
        <row r="342">
          <cell r="A342" t="str">
            <v>P003</v>
          </cell>
          <cell r="B342">
            <v>3103010003</v>
          </cell>
          <cell r="C342" t="str">
            <v>2.4-D</v>
          </cell>
          <cell r="D342" t="str">
            <v>Q1</v>
          </cell>
          <cell r="E342">
            <v>173</v>
          </cell>
          <cell r="F342">
            <v>2</v>
          </cell>
          <cell r="G342">
            <v>3.1</v>
          </cell>
          <cell r="H342">
            <v>-15</v>
          </cell>
          <cell r="I342">
            <v>-46.5</v>
          </cell>
          <cell r="J342">
            <v>19991031</v>
          </cell>
          <cell r="K342" t="str">
            <v>1140306003</v>
          </cell>
          <cell r="L342" t="str">
            <v>6210402006</v>
          </cell>
          <cell r="M342" t="str">
            <v>9100000008</v>
          </cell>
        </row>
        <row r="343">
          <cell r="A343" t="str">
            <v>P012</v>
          </cell>
          <cell r="B343">
            <v>3103010003</v>
          </cell>
          <cell r="C343" t="str">
            <v>2.4-D</v>
          </cell>
          <cell r="D343" t="str">
            <v>N1</v>
          </cell>
          <cell r="E343">
            <v>325</v>
          </cell>
          <cell r="F343">
            <v>1</v>
          </cell>
          <cell r="G343">
            <v>3.1</v>
          </cell>
          <cell r="H343">
            <v>-45</v>
          </cell>
          <cell r="I343">
            <v>-139.5</v>
          </cell>
          <cell r="J343">
            <v>19991031</v>
          </cell>
          <cell r="K343" t="str">
            <v>1140306003</v>
          </cell>
          <cell r="L343" t="str">
            <v>6210402006</v>
          </cell>
          <cell r="M343" t="str">
            <v>9100000008</v>
          </cell>
        </row>
        <row r="344">
          <cell r="A344" t="str">
            <v>P023</v>
          </cell>
          <cell r="B344">
            <v>3103010003</v>
          </cell>
          <cell r="C344" t="str">
            <v>2.4-D</v>
          </cell>
          <cell r="D344" t="str">
            <v>B1</v>
          </cell>
          <cell r="E344">
            <v>265</v>
          </cell>
          <cell r="F344">
            <v>1</v>
          </cell>
          <cell r="G344">
            <v>3.1</v>
          </cell>
          <cell r="H344">
            <v>-27</v>
          </cell>
          <cell r="I344">
            <v>-83.7</v>
          </cell>
          <cell r="J344">
            <v>19991030</v>
          </cell>
          <cell r="K344" t="str">
            <v>1140306003</v>
          </cell>
          <cell r="L344" t="str">
            <v>6210402006</v>
          </cell>
          <cell r="M344" t="str">
            <v>9100000008</v>
          </cell>
        </row>
        <row r="345">
          <cell r="A345" t="str">
            <v>S001</v>
          </cell>
          <cell r="B345">
            <v>3103010003</v>
          </cell>
          <cell r="C345" t="str">
            <v>2.4-D</v>
          </cell>
          <cell r="D345" t="str">
            <v>66</v>
          </cell>
          <cell r="E345">
            <v>868</v>
          </cell>
          <cell r="F345">
            <v>2</v>
          </cell>
          <cell r="G345">
            <v>3.5</v>
          </cell>
          <cell r="H345">
            <v>-33</v>
          </cell>
          <cell r="I345">
            <v>-115.5</v>
          </cell>
          <cell r="J345">
            <v>19991031</v>
          </cell>
          <cell r="K345" t="str">
            <v>1140306003</v>
          </cell>
          <cell r="L345" t="str">
            <v>6210402006</v>
          </cell>
        </row>
        <row r="346">
          <cell r="A346" t="str">
            <v>S002</v>
          </cell>
          <cell r="B346">
            <v>3103010003</v>
          </cell>
          <cell r="C346" t="str">
            <v>2.4-D</v>
          </cell>
          <cell r="D346" t="str">
            <v>66</v>
          </cell>
          <cell r="E346">
            <v>869</v>
          </cell>
          <cell r="F346">
            <v>2</v>
          </cell>
          <cell r="G346">
            <v>3.5</v>
          </cell>
          <cell r="H346">
            <v>-130</v>
          </cell>
          <cell r="I346">
            <v>-455</v>
          </cell>
          <cell r="J346">
            <v>19991031</v>
          </cell>
          <cell r="K346" t="str">
            <v>1140306003</v>
          </cell>
          <cell r="L346" t="str">
            <v>6210402006</v>
          </cell>
        </row>
        <row r="347">
          <cell r="A347" t="str">
            <v>TE02</v>
          </cell>
          <cell r="B347">
            <v>3103010003</v>
          </cell>
          <cell r="C347" t="str">
            <v>2.4-D</v>
          </cell>
          <cell r="D347" t="str">
            <v>Q1</v>
          </cell>
          <cell r="E347">
            <v>175</v>
          </cell>
          <cell r="F347">
            <v>1</v>
          </cell>
          <cell r="G347">
            <v>3.1</v>
          </cell>
          <cell r="H347">
            <v>-10</v>
          </cell>
          <cell r="I347">
            <v>-31</v>
          </cell>
          <cell r="J347">
            <v>19991031</v>
          </cell>
          <cell r="K347" t="str">
            <v>1140306003</v>
          </cell>
          <cell r="L347" t="str">
            <v>6210402006</v>
          </cell>
          <cell r="M347" t="str">
            <v>9100000008</v>
          </cell>
        </row>
        <row r="348">
          <cell r="A348" t="str">
            <v>TL04</v>
          </cell>
          <cell r="B348">
            <v>3103010003</v>
          </cell>
          <cell r="C348" t="str">
            <v>2.4-D</v>
          </cell>
          <cell r="D348" t="str">
            <v>66</v>
          </cell>
          <cell r="E348">
            <v>853</v>
          </cell>
          <cell r="F348">
            <v>2</v>
          </cell>
          <cell r="G348">
            <v>3.1</v>
          </cell>
          <cell r="H348">
            <v>-57</v>
          </cell>
          <cell r="I348">
            <v>-176.70000000000002</v>
          </cell>
          <cell r="J348">
            <v>19991031</v>
          </cell>
          <cell r="K348" t="str">
            <v>1140306003</v>
          </cell>
          <cell r="L348" t="str">
            <v>6210402006</v>
          </cell>
        </row>
        <row r="349">
          <cell r="A349" t="str">
            <v>TL05</v>
          </cell>
          <cell r="B349">
            <v>3103010003</v>
          </cell>
          <cell r="C349" t="str">
            <v>2.4-D</v>
          </cell>
          <cell r="D349" t="str">
            <v>66</v>
          </cell>
          <cell r="E349">
            <v>850</v>
          </cell>
          <cell r="F349">
            <v>1</v>
          </cell>
          <cell r="G349">
            <v>3.1</v>
          </cell>
          <cell r="H349">
            <v>-38</v>
          </cell>
          <cell r="I349">
            <v>-117.8</v>
          </cell>
          <cell r="J349">
            <v>19991031</v>
          </cell>
          <cell r="K349" t="str">
            <v>1140306003</v>
          </cell>
          <cell r="L349" t="str">
            <v>6210402006</v>
          </cell>
        </row>
        <row r="350">
          <cell r="A350" t="str">
            <v>TO03</v>
          </cell>
          <cell r="B350">
            <v>3103010003</v>
          </cell>
          <cell r="C350" t="str">
            <v>2.4-D</v>
          </cell>
          <cell r="D350" t="str">
            <v>S1</v>
          </cell>
          <cell r="E350">
            <v>328</v>
          </cell>
          <cell r="F350">
            <v>2</v>
          </cell>
          <cell r="G350">
            <v>3.1</v>
          </cell>
          <cell r="H350">
            <v>-10</v>
          </cell>
          <cell r="I350">
            <v>-31</v>
          </cell>
          <cell r="J350">
            <v>19991031</v>
          </cell>
          <cell r="K350" t="str">
            <v>1140306003</v>
          </cell>
          <cell r="L350" t="str">
            <v>6210402006</v>
          </cell>
          <cell r="M350" t="str">
            <v>9100000008</v>
          </cell>
        </row>
        <row r="351">
          <cell r="A351" t="str">
            <v>TO12</v>
          </cell>
          <cell r="B351">
            <v>3103010003</v>
          </cell>
          <cell r="C351" t="str">
            <v>2.4-D</v>
          </cell>
          <cell r="D351" t="str">
            <v>S1</v>
          </cell>
          <cell r="E351">
            <v>336</v>
          </cell>
          <cell r="F351">
            <v>1</v>
          </cell>
          <cell r="G351">
            <v>3.1</v>
          </cell>
          <cell r="H351">
            <v>-80</v>
          </cell>
          <cell r="I351">
            <v>-248</v>
          </cell>
          <cell r="J351">
            <v>19991031</v>
          </cell>
          <cell r="K351" t="str">
            <v>1140306003</v>
          </cell>
          <cell r="L351" t="str">
            <v>6210402006</v>
          </cell>
          <cell r="M351" t="str">
            <v>9100000008</v>
          </cell>
        </row>
        <row r="352">
          <cell r="A352" t="str">
            <v>P003</v>
          </cell>
          <cell r="B352">
            <v>3103010003</v>
          </cell>
          <cell r="C352" t="str">
            <v>2.4-D</v>
          </cell>
          <cell r="D352" t="str">
            <v>Q1</v>
          </cell>
          <cell r="E352">
            <v>171</v>
          </cell>
          <cell r="F352">
            <v>1</v>
          </cell>
          <cell r="G352">
            <v>3.1</v>
          </cell>
          <cell r="H352">
            <v>-11</v>
          </cell>
          <cell r="I352">
            <v>-34.1</v>
          </cell>
          <cell r="J352">
            <v>19991031</v>
          </cell>
          <cell r="K352" t="str">
            <v>1140335003</v>
          </cell>
          <cell r="L352" t="str">
            <v>6210402015</v>
          </cell>
          <cell r="M352" t="str">
            <v>9100000015</v>
          </cell>
        </row>
        <row r="353">
          <cell r="A353" t="str">
            <v>P003</v>
          </cell>
          <cell r="B353">
            <v>3103010003</v>
          </cell>
          <cell r="C353" t="str">
            <v>2.4-D</v>
          </cell>
          <cell r="D353" t="str">
            <v>Q1</v>
          </cell>
          <cell r="E353">
            <v>174</v>
          </cell>
          <cell r="F353">
            <v>2</v>
          </cell>
          <cell r="G353">
            <v>3.1</v>
          </cell>
          <cell r="H353">
            <v>-40</v>
          </cell>
          <cell r="I353">
            <v>-124</v>
          </cell>
          <cell r="J353">
            <v>19991031</v>
          </cell>
          <cell r="K353" t="str">
            <v>1140335003</v>
          </cell>
          <cell r="L353" t="str">
            <v>6210402015</v>
          </cell>
          <cell r="M353" t="str">
            <v>9100000015</v>
          </cell>
        </row>
        <row r="354">
          <cell r="A354" t="str">
            <v>P001</v>
          </cell>
          <cell r="B354">
            <v>3103010003</v>
          </cell>
          <cell r="C354" t="str">
            <v>2.4-D</v>
          </cell>
          <cell r="D354" t="str">
            <v>L1</v>
          </cell>
          <cell r="E354">
            <v>259</v>
          </cell>
          <cell r="F354">
            <v>1</v>
          </cell>
          <cell r="G354">
            <v>3.1</v>
          </cell>
          <cell r="H354">
            <v>-5</v>
          </cell>
          <cell r="I354">
            <v>-15.5</v>
          </cell>
          <cell r="J354">
            <v>19991030</v>
          </cell>
          <cell r="K354" t="str">
            <v>1241506009</v>
          </cell>
          <cell r="L354" t="str">
            <v>6210402019</v>
          </cell>
          <cell r="M354" t="str">
            <v>9200000007</v>
          </cell>
        </row>
        <row r="355">
          <cell r="A355" t="str">
            <v>P001</v>
          </cell>
          <cell r="B355">
            <v>3103010004</v>
          </cell>
          <cell r="C355" t="str">
            <v>2.4-DB</v>
          </cell>
          <cell r="D355" t="str">
            <v>L1</v>
          </cell>
          <cell r="E355">
            <v>257</v>
          </cell>
          <cell r="F355">
            <v>2</v>
          </cell>
          <cell r="G355">
            <v>6.72</v>
          </cell>
          <cell r="H355">
            <v>-25</v>
          </cell>
          <cell r="I355">
            <v>-168</v>
          </cell>
          <cell r="J355">
            <v>19991028</v>
          </cell>
          <cell r="K355" t="str">
            <v>1241506009</v>
          </cell>
          <cell r="L355" t="str">
            <v>6210402019</v>
          </cell>
          <cell r="M355" t="str">
            <v>9200000007</v>
          </cell>
        </row>
        <row r="356">
          <cell r="A356" t="str">
            <v>P005</v>
          </cell>
          <cell r="B356">
            <v>3103010004</v>
          </cell>
          <cell r="C356" t="str">
            <v>2.4-DB</v>
          </cell>
          <cell r="D356" t="str">
            <v>H1</v>
          </cell>
          <cell r="E356">
            <v>203</v>
          </cell>
          <cell r="F356">
            <v>1</v>
          </cell>
          <cell r="G356">
            <v>6.72</v>
          </cell>
          <cell r="H356">
            <v>-3</v>
          </cell>
          <cell r="I356">
            <v>-20.16</v>
          </cell>
          <cell r="J356">
            <v>19991028</v>
          </cell>
          <cell r="K356" t="str">
            <v>1241603000</v>
          </cell>
          <cell r="L356" t="str">
            <v>6210402013</v>
          </cell>
          <cell r="M356" t="str">
            <v>9100000016</v>
          </cell>
        </row>
        <row r="357">
          <cell r="A357" t="str">
            <v>P012</v>
          </cell>
          <cell r="B357">
            <v>3103010004</v>
          </cell>
          <cell r="C357" t="str">
            <v>2.4-DB</v>
          </cell>
          <cell r="D357" t="str">
            <v>N1</v>
          </cell>
          <cell r="E357">
            <v>302</v>
          </cell>
          <cell r="F357">
            <v>1</v>
          </cell>
          <cell r="G357">
            <v>6.72</v>
          </cell>
          <cell r="H357">
            <v>-42</v>
          </cell>
          <cell r="I357">
            <v>-282.24</v>
          </cell>
          <cell r="J357">
            <v>19991026</v>
          </cell>
          <cell r="K357" t="str">
            <v>5110201009</v>
          </cell>
          <cell r="L357" t="str">
            <v>6210402013</v>
          </cell>
          <cell r="M357" t="str">
            <v>9100000017</v>
          </cell>
        </row>
        <row r="358">
          <cell r="A358" t="str">
            <v>P012</v>
          </cell>
          <cell r="B358">
            <v>3103010004</v>
          </cell>
          <cell r="C358" t="str">
            <v>2.4-DB</v>
          </cell>
          <cell r="D358" t="str">
            <v>N1</v>
          </cell>
          <cell r="E358">
            <v>303</v>
          </cell>
          <cell r="F358">
            <v>1</v>
          </cell>
          <cell r="G358">
            <v>6.72</v>
          </cell>
          <cell r="H358">
            <v>-10</v>
          </cell>
          <cell r="I358">
            <v>-67.2</v>
          </cell>
          <cell r="J358">
            <v>19991026</v>
          </cell>
          <cell r="K358" t="str">
            <v>5110201009</v>
          </cell>
          <cell r="L358" t="str">
            <v>6210402013</v>
          </cell>
          <cell r="M358" t="str">
            <v>9100000017</v>
          </cell>
        </row>
        <row r="359">
          <cell r="A359" t="str">
            <v>P012</v>
          </cell>
          <cell r="B359">
            <v>3103010004</v>
          </cell>
          <cell r="C359" t="str">
            <v>2.4-DB</v>
          </cell>
          <cell r="D359" t="str">
            <v>N1</v>
          </cell>
          <cell r="E359">
            <v>304</v>
          </cell>
          <cell r="F359">
            <v>1</v>
          </cell>
          <cell r="G359">
            <v>6.72</v>
          </cell>
          <cell r="H359">
            <v>-39</v>
          </cell>
          <cell r="I359">
            <v>-262.08</v>
          </cell>
          <cell r="J359">
            <v>19991026</v>
          </cell>
          <cell r="K359" t="str">
            <v>5110201009</v>
          </cell>
          <cell r="L359" t="str">
            <v>6210402013</v>
          </cell>
          <cell r="M359" t="str">
            <v>9100000017</v>
          </cell>
        </row>
        <row r="360">
          <cell r="A360" t="str">
            <v>P012</v>
          </cell>
          <cell r="B360">
            <v>3103010004</v>
          </cell>
          <cell r="C360" t="str">
            <v>2.4-DB</v>
          </cell>
          <cell r="D360" t="str">
            <v>N1</v>
          </cell>
          <cell r="E360">
            <v>305</v>
          </cell>
          <cell r="F360">
            <v>1</v>
          </cell>
          <cell r="G360">
            <v>6.72</v>
          </cell>
          <cell r="H360">
            <v>-7</v>
          </cell>
          <cell r="I360">
            <v>-47.04</v>
          </cell>
          <cell r="J360">
            <v>19991026</v>
          </cell>
          <cell r="K360" t="str">
            <v>5110201009</v>
          </cell>
          <cell r="L360" t="str">
            <v>6210402013</v>
          </cell>
          <cell r="M360" t="str">
            <v>9100000017</v>
          </cell>
        </row>
        <row r="361">
          <cell r="A361" t="str">
            <v>P014</v>
          </cell>
          <cell r="B361">
            <v>3103010008</v>
          </cell>
          <cell r="C361" t="str">
            <v>ATRAZINA</v>
          </cell>
          <cell r="D361" t="str">
            <v>S1</v>
          </cell>
          <cell r="E361">
            <v>288</v>
          </cell>
          <cell r="F361">
            <v>1</v>
          </cell>
          <cell r="G361">
            <v>2.9544999999999999</v>
          </cell>
          <cell r="H361">
            <v>-140</v>
          </cell>
          <cell r="I361">
            <v>-413.63</v>
          </cell>
          <cell r="J361">
            <v>19991031</v>
          </cell>
          <cell r="K361" t="str">
            <v>1140305003</v>
          </cell>
          <cell r="L361" t="str">
            <v>6210402005</v>
          </cell>
          <cell r="M361" t="str">
            <v>9100000005</v>
          </cell>
        </row>
        <row r="362">
          <cell r="A362" t="str">
            <v>P001</v>
          </cell>
          <cell r="B362">
            <v>3103010008</v>
          </cell>
          <cell r="C362" t="str">
            <v>ATRAZINA</v>
          </cell>
          <cell r="D362" t="str">
            <v>L1</v>
          </cell>
          <cell r="E362">
            <v>250</v>
          </cell>
          <cell r="F362">
            <v>1</v>
          </cell>
          <cell r="G362">
            <v>2.9544999999999999</v>
          </cell>
          <cell r="H362">
            <v>-120</v>
          </cell>
          <cell r="I362">
            <v>-354.53999999999996</v>
          </cell>
          <cell r="J362">
            <v>19991028</v>
          </cell>
          <cell r="K362" t="str">
            <v>1140325003</v>
          </cell>
          <cell r="L362" t="str">
            <v>6210402016</v>
          </cell>
          <cell r="M362" t="str">
            <v>9100000007</v>
          </cell>
        </row>
        <row r="363">
          <cell r="A363" t="str">
            <v>P001</v>
          </cell>
          <cell r="B363">
            <v>3103010008</v>
          </cell>
          <cell r="C363" t="str">
            <v>ATRAZINA</v>
          </cell>
          <cell r="D363" t="str">
            <v>L1</v>
          </cell>
          <cell r="E363">
            <v>251</v>
          </cell>
          <cell r="F363">
            <v>1</v>
          </cell>
          <cell r="G363">
            <v>2.9544999999999999</v>
          </cell>
          <cell r="H363">
            <v>-86</v>
          </cell>
          <cell r="I363">
            <v>-254.08699999999999</v>
          </cell>
          <cell r="J363">
            <v>19991028</v>
          </cell>
          <cell r="K363" t="str">
            <v>1140325003</v>
          </cell>
          <cell r="L363" t="str">
            <v>6210402016</v>
          </cell>
          <cell r="M363" t="str">
            <v>9100000007</v>
          </cell>
        </row>
        <row r="364">
          <cell r="A364" t="str">
            <v>P001</v>
          </cell>
          <cell r="B364">
            <v>3103010008</v>
          </cell>
          <cell r="C364" t="str">
            <v>ATRAZINA</v>
          </cell>
          <cell r="D364" t="str">
            <v>L1</v>
          </cell>
          <cell r="E364">
            <v>253</v>
          </cell>
          <cell r="F364">
            <v>1</v>
          </cell>
          <cell r="G364">
            <v>2.9544999999999999</v>
          </cell>
          <cell r="H364">
            <v>-110</v>
          </cell>
          <cell r="I364">
            <v>-324.995</v>
          </cell>
          <cell r="J364">
            <v>19991028</v>
          </cell>
          <cell r="K364" t="str">
            <v>1140325003</v>
          </cell>
          <cell r="L364" t="str">
            <v>6210402016</v>
          </cell>
          <cell r="M364" t="str">
            <v>9100000007</v>
          </cell>
        </row>
        <row r="365">
          <cell r="A365" t="str">
            <v>P001</v>
          </cell>
          <cell r="B365">
            <v>3103010008</v>
          </cell>
          <cell r="C365" t="str">
            <v>ATRAZINA</v>
          </cell>
          <cell r="D365" t="str">
            <v>L1</v>
          </cell>
          <cell r="E365">
            <v>246</v>
          </cell>
          <cell r="F365">
            <v>2</v>
          </cell>
          <cell r="G365">
            <v>2.9544999999999999</v>
          </cell>
          <cell r="H365">
            <v>-92</v>
          </cell>
          <cell r="I365">
            <v>-271.81399999999996</v>
          </cell>
          <cell r="J365">
            <v>19991001</v>
          </cell>
          <cell r="K365" t="str">
            <v>1140335003</v>
          </cell>
          <cell r="L365" t="str">
            <v>6210402015</v>
          </cell>
          <cell r="M365" t="str">
            <v>9100000015</v>
          </cell>
        </row>
        <row r="366">
          <cell r="A366" t="str">
            <v>P001</v>
          </cell>
          <cell r="B366">
            <v>3103010008</v>
          </cell>
          <cell r="C366" t="str">
            <v>ATRAZINA</v>
          </cell>
          <cell r="D366" t="str">
            <v>L1</v>
          </cell>
          <cell r="E366">
            <v>252</v>
          </cell>
          <cell r="F366">
            <v>1</v>
          </cell>
          <cell r="G366">
            <v>2.9544999999999999</v>
          </cell>
          <cell r="H366">
            <v>-100</v>
          </cell>
          <cell r="I366">
            <v>-295.45</v>
          </cell>
          <cell r="J366">
            <v>19991028</v>
          </cell>
          <cell r="K366" t="str">
            <v>1140335003</v>
          </cell>
          <cell r="L366" t="str">
            <v>6210402015</v>
          </cell>
          <cell r="M366" t="str">
            <v>9100000015</v>
          </cell>
        </row>
        <row r="367">
          <cell r="A367" t="str">
            <v>EA02</v>
          </cell>
          <cell r="B367">
            <v>3103010010</v>
          </cell>
          <cell r="C367" t="str">
            <v>BANVEL</v>
          </cell>
          <cell r="D367" t="str">
            <v>66</v>
          </cell>
          <cell r="E367">
            <v>856</v>
          </cell>
          <cell r="F367">
            <v>1</v>
          </cell>
          <cell r="G367">
            <v>28.5</v>
          </cell>
          <cell r="H367">
            <v>-15</v>
          </cell>
          <cell r="I367">
            <v>-427.5</v>
          </cell>
          <cell r="J367">
            <v>19991031</v>
          </cell>
          <cell r="K367" t="str">
            <v>1140306003</v>
          </cell>
          <cell r="L367" t="str">
            <v>6210402006</v>
          </cell>
        </row>
        <row r="368">
          <cell r="A368" t="str">
            <v>TZ02</v>
          </cell>
          <cell r="B368">
            <v>3103010021</v>
          </cell>
          <cell r="C368" t="str">
            <v>DUAL</v>
          </cell>
          <cell r="D368" t="str">
            <v>65</v>
          </cell>
          <cell r="E368">
            <v>848</v>
          </cell>
          <cell r="F368">
            <v>1</v>
          </cell>
          <cell r="G368">
            <v>7.45</v>
          </cell>
          <cell r="H368">
            <v>-425</v>
          </cell>
          <cell r="I368">
            <v>-3166.25</v>
          </cell>
          <cell r="J368">
            <v>19991031</v>
          </cell>
          <cell r="K368" t="str">
            <v>1140305003</v>
          </cell>
          <cell r="L368" t="str">
            <v>6210402005</v>
          </cell>
        </row>
        <row r="369">
          <cell r="A369" t="str">
            <v>MF29</v>
          </cell>
          <cell r="B369">
            <v>3103010032</v>
          </cell>
          <cell r="C369" t="str">
            <v>HARNES</v>
          </cell>
          <cell r="D369" t="str">
            <v>65</v>
          </cell>
          <cell r="E369">
            <v>928</v>
          </cell>
          <cell r="F369">
            <v>1</v>
          </cell>
          <cell r="G369">
            <v>5.6</v>
          </cell>
          <cell r="H369">
            <v>-560</v>
          </cell>
          <cell r="I369">
            <v>-3136</v>
          </cell>
          <cell r="J369">
            <v>19991031</v>
          </cell>
          <cell r="K369" t="str">
            <v>1140305003</v>
          </cell>
          <cell r="L369" t="str">
            <v>6210402005</v>
          </cell>
        </row>
        <row r="370">
          <cell r="A370" t="str">
            <v>P023</v>
          </cell>
          <cell r="B370">
            <v>3103010041</v>
          </cell>
          <cell r="C370" t="str">
            <v>MISIL I</v>
          </cell>
          <cell r="D370" t="str">
            <v>B1</v>
          </cell>
          <cell r="E370">
            <v>265</v>
          </cell>
          <cell r="F370">
            <v>2</v>
          </cell>
          <cell r="G370">
            <v>34</v>
          </cell>
          <cell r="H370">
            <v>-11</v>
          </cell>
          <cell r="I370">
            <v>-374</v>
          </cell>
          <cell r="J370">
            <v>19991030</v>
          </cell>
          <cell r="K370" t="str">
            <v>1140306003</v>
          </cell>
          <cell r="L370" t="str">
            <v>6210402006</v>
          </cell>
          <cell r="M370" t="str">
            <v>9100000008</v>
          </cell>
        </row>
        <row r="371">
          <cell r="A371" t="str">
            <v>P023</v>
          </cell>
          <cell r="B371">
            <v>3103010041</v>
          </cell>
          <cell r="C371" t="str">
            <v>MISIL I</v>
          </cell>
          <cell r="D371" t="str">
            <v>B1</v>
          </cell>
          <cell r="E371">
            <v>266</v>
          </cell>
          <cell r="F371">
            <v>1</v>
          </cell>
          <cell r="G371">
            <v>34</v>
          </cell>
          <cell r="H371">
            <v>-5</v>
          </cell>
          <cell r="I371">
            <v>-170</v>
          </cell>
          <cell r="J371">
            <v>19991030</v>
          </cell>
          <cell r="K371" t="str">
            <v>1140306003</v>
          </cell>
          <cell r="L371" t="str">
            <v>6210402006</v>
          </cell>
          <cell r="M371" t="str">
            <v>9100000008</v>
          </cell>
        </row>
        <row r="372">
          <cell r="A372" t="str">
            <v>MF28</v>
          </cell>
          <cell r="B372">
            <v>3103010043</v>
          </cell>
          <cell r="C372" t="str">
            <v>NISSHIN</v>
          </cell>
          <cell r="D372" t="str">
            <v>65</v>
          </cell>
          <cell r="E372">
            <v>934</v>
          </cell>
          <cell r="F372">
            <v>4</v>
          </cell>
          <cell r="G372">
            <v>395</v>
          </cell>
          <cell r="H372">
            <v>-3.15</v>
          </cell>
          <cell r="I372">
            <v>-1244.25</v>
          </cell>
          <cell r="J372">
            <v>19991031</v>
          </cell>
          <cell r="K372" t="str">
            <v>1140305003</v>
          </cell>
          <cell r="L372" t="str">
            <v>6210402005</v>
          </cell>
        </row>
        <row r="373">
          <cell r="A373" t="str">
            <v>T008</v>
          </cell>
          <cell r="B373">
            <v>3103010045</v>
          </cell>
          <cell r="C373" t="str">
            <v>PARAQUAT/GRAMOXONE</v>
          </cell>
          <cell r="D373" t="str">
            <v>E1</v>
          </cell>
          <cell r="E373">
            <v>352</v>
          </cell>
          <cell r="F373">
            <v>1</v>
          </cell>
          <cell r="G373">
            <v>4.282</v>
          </cell>
          <cell r="H373">
            <v>-10.8</v>
          </cell>
          <cell r="I373">
            <v>-46.245600000000003</v>
          </cell>
          <cell r="J373">
            <v>19991019</v>
          </cell>
          <cell r="K373" t="str">
            <v>1241603000</v>
          </cell>
          <cell r="L373" t="str">
            <v>6210402013</v>
          </cell>
          <cell r="M373" t="str">
            <v>9100000016</v>
          </cell>
        </row>
        <row r="374">
          <cell r="A374" t="str">
            <v>T008</v>
          </cell>
          <cell r="B374">
            <v>3103010045</v>
          </cell>
          <cell r="C374" t="str">
            <v>PARAQUAT/GRAMOXONE</v>
          </cell>
          <cell r="D374" t="str">
            <v>E1</v>
          </cell>
          <cell r="E374">
            <v>378</v>
          </cell>
          <cell r="F374">
            <v>1</v>
          </cell>
          <cell r="G374">
            <v>4.282</v>
          </cell>
          <cell r="H374">
            <v>-12</v>
          </cell>
          <cell r="I374">
            <v>-51.384</v>
          </cell>
          <cell r="J374">
            <v>19991029</v>
          </cell>
          <cell r="K374" t="str">
            <v>1241603000</v>
          </cell>
          <cell r="L374" t="str">
            <v>6210402013</v>
          </cell>
          <cell r="M374" t="str">
            <v>9100000016</v>
          </cell>
        </row>
        <row r="375">
          <cell r="A375" t="str">
            <v>T008</v>
          </cell>
          <cell r="B375">
            <v>3103010045</v>
          </cell>
          <cell r="C375" t="str">
            <v>PARAQUAT/GRAMOXONE</v>
          </cell>
          <cell r="D375" t="str">
            <v>E1</v>
          </cell>
          <cell r="E375">
            <v>405</v>
          </cell>
          <cell r="F375">
            <v>1</v>
          </cell>
          <cell r="G375">
            <v>4.282</v>
          </cell>
          <cell r="H375">
            <v>-11.4</v>
          </cell>
          <cell r="I375">
            <v>-48.814800000000005</v>
          </cell>
          <cell r="J375">
            <v>19991031</v>
          </cell>
          <cell r="K375" t="str">
            <v>1241603000</v>
          </cell>
          <cell r="L375" t="str">
            <v>6210402013</v>
          </cell>
          <cell r="M375" t="str">
            <v>9100000016</v>
          </cell>
        </row>
        <row r="376">
          <cell r="A376" t="str">
            <v>T008</v>
          </cell>
          <cell r="B376">
            <v>3103010045</v>
          </cell>
          <cell r="C376" t="str">
            <v>PARAQUAT/GRAMOXONE</v>
          </cell>
          <cell r="D376" t="str">
            <v>E1</v>
          </cell>
          <cell r="E376">
            <v>344</v>
          </cell>
          <cell r="F376">
            <v>1</v>
          </cell>
          <cell r="G376">
            <v>4.282</v>
          </cell>
          <cell r="H376">
            <v>-12</v>
          </cell>
          <cell r="I376">
            <v>-51.384</v>
          </cell>
          <cell r="J376">
            <v>19991019</v>
          </cell>
          <cell r="K376" t="str">
            <v>5110201009</v>
          </cell>
          <cell r="L376" t="str">
            <v>6210402013</v>
          </cell>
          <cell r="M376" t="str">
            <v>9100000017</v>
          </cell>
        </row>
        <row r="377">
          <cell r="A377" t="str">
            <v>T008</v>
          </cell>
          <cell r="B377">
            <v>3103010045</v>
          </cell>
          <cell r="C377" t="str">
            <v>PARAQUAT/GRAMOXONE</v>
          </cell>
          <cell r="D377" t="str">
            <v>E1</v>
          </cell>
          <cell r="E377">
            <v>345</v>
          </cell>
          <cell r="F377">
            <v>1</v>
          </cell>
          <cell r="G377">
            <v>4.282</v>
          </cell>
          <cell r="H377">
            <v>-5.0999999999999996</v>
          </cell>
          <cell r="I377">
            <v>-21.838199999999997</v>
          </cell>
          <cell r="J377">
            <v>19991019</v>
          </cell>
          <cell r="K377" t="str">
            <v>5110201009</v>
          </cell>
          <cell r="L377" t="str">
            <v>6210402013</v>
          </cell>
          <cell r="M377" t="str">
            <v>9100000017</v>
          </cell>
        </row>
        <row r="378">
          <cell r="A378" t="str">
            <v>T008</v>
          </cell>
          <cell r="B378">
            <v>3103010045</v>
          </cell>
          <cell r="C378" t="str">
            <v>PARAQUAT/GRAMOXONE</v>
          </cell>
          <cell r="D378" t="str">
            <v>E1</v>
          </cell>
          <cell r="E378">
            <v>346</v>
          </cell>
          <cell r="F378">
            <v>1</v>
          </cell>
          <cell r="G378">
            <v>4.282</v>
          </cell>
          <cell r="H378">
            <v>-10.199999999999999</v>
          </cell>
          <cell r="I378">
            <v>-43.676399999999994</v>
          </cell>
          <cell r="J378">
            <v>19991019</v>
          </cell>
          <cell r="K378" t="str">
            <v>5110201009</v>
          </cell>
          <cell r="L378" t="str">
            <v>6210402013</v>
          </cell>
          <cell r="M378" t="str">
            <v>9100000017</v>
          </cell>
        </row>
        <row r="379">
          <cell r="A379" t="str">
            <v>T008</v>
          </cell>
          <cell r="B379">
            <v>3103010045</v>
          </cell>
          <cell r="C379" t="str">
            <v>PARAQUAT/GRAMOXONE</v>
          </cell>
          <cell r="D379" t="str">
            <v>E1</v>
          </cell>
          <cell r="E379">
            <v>347</v>
          </cell>
          <cell r="F379">
            <v>1</v>
          </cell>
          <cell r="G379">
            <v>4.282</v>
          </cell>
          <cell r="H379">
            <v>-10.199999999999999</v>
          </cell>
          <cell r="I379">
            <v>-43.676399999999994</v>
          </cell>
          <cell r="J379">
            <v>19991019</v>
          </cell>
          <cell r="K379" t="str">
            <v>5110201009</v>
          </cell>
          <cell r="L379" t="str">
            <v>6210402013</v>
          </cell>
          <cell r="M379" t="str">
            <v>9100000017</v>
          </cell>
        </row>
        <row r="380">
          <cell r="A380" t="str">
            <v>T008</v>
          </cell>
          <cell r="B380">
            <v>3103010045</v>
          </cell>
          <cell r="C380" t="str">
            <v>PARAQUAT/GRAMOXONE</v>
          </cell>
          <cell r="D380" t="str">
            <v>E1</v>
          </cell>
          <cell r="E380">
            <v>348</v>
          </cell>
          <cell r="F380">
            <v>1</v>
          </cell>
          <cell r="G380">
            <v>4.282</v>
          </cell>
          <cell r="H380">
            <v>-9.3000000000000007</v>
          </cell>
          <cell r="I380">
            <v>-39.822600000000001</v>
          </cell>
          <cell r="J380">
            <v>19991019</v>
          </cell>
          <cell r="K380" t="str">
            <v>5110201009</v>
          </cell>
          <cell r="L380" t="str">
            <v>6210402013</v>
          </cell>
          <cell r="M380" t="str">
            <v>9100000017</v>
          </cell>
        </row>
        <row r="381">
          <cell r="A381" t="str">
            <v>T008</v>
          </cell>
          <cell r="B381">
            <v>3103010045</v>
          </cell>
          <cell r="C381" t="str">
            <v>PARAQUAT/GRAMOXONE</v>
          </cell>
          <cell r="D381" t="str">
            <v>E1</v>
          </cell>
          <cell r="E381">
            <v>349</v>
          </cell>
          <cell r="F381">
            <v>1</v>
          </cell>
          <cell r="G381">
            <v>4.282</v>
          </cell>
          <cell r="H381">
            <v>-12.3</v>
          </cell>
          <cell r="I381">
            <v>-52.668600000000005</v>
          </cell>
          <cell r="J381">
            <v>19991019</v>
          </cell>
          <cell r="K381" t="str">
            <v>5110201009</v>
          </cell>
          <cell r="L381" t="str">
            <v>6210402013</v>
          </cell>
          <cell r="M381" t="str">
            <v>9100000017</v>
          </cell>
        </row>
        <row r="382">
          <cell r="A382" t="str">
            <v>T008</v>
          </cell>
          <cell r="B382">
            <v>3103010045</v>
          </cell>
          <cell r="C382" t="str">
            <v>PARAQUAT/GRAMOXONE</v>
          </cell>
          <cell r="D382" t="str">
            <v>E1</v>
          </cell>
          <cell r="E382">
            <v>350</v>
          </cell>
          <cell r="F382">
            <v>1</v>
          </cell>
          <cell r="G382">
            <v>4.282</v>
          </cell>
          <cell r="H382">
            <v>-18</v>
          </cell>
          <cell r="I382">
            <v>-77.075999999999993</v>
          </cell>
          <cell r="J382">
            <v>19991019</v>
          </cell>
          <cell r="K382" t="str">
            <v>5110201009</v>
          </cell>
          <cell r="L382" t="str">
            <v>6210402013</v>
          </cell>
          <cell r="M382" t="str">
            <v>9100000017</v>
          </cell>
        </row>
        <row r="383">
          <cell r="A383" t="str">
            <v>T008</v>
          </cell>
          <cell r="B383">
            <v>3103010045</v>
          </cell>
          <cell r="C383" t="str">
            <v>PARAQUAT/GRAMOXONE</v>
          </cell>
          <cell r="D383" t="str">
            <v>E1</v>
          </cell>
          <cell r="E383">
            <v>351</v>
          </cell>
          <cell r="F383">
            <v>1</v>
          </cell>
          <cell r="G383">
            <v>4.282</v>
          </cell>
          <cell r="H383">
            <v>-4.2</v>
          </cell>
          <cell r="I383">
            <v>-17.984400000000001</v>
          </cell>
          <cell r="J383">
            <v>19991019</v>
          </cell>
          <cell r="K383" t="str">
            <v>5110201009</v>
          </cell>
          <cell r="L383" t="str">
            <v>6210402013</v>
          </cell>
          <cell r="M383" t="str">
            <v>9100000017</v>
          </cell>
        </row>
        <row r="384">
          <cell r="A384" t="str">
            <v>T008</v>
          </cell>
          <cell r="B384">
            <v>3103010045</v>
          </cell>
          <cell r="C384" t="str">
            <v>PARAQUAT/GRAMOXONE</v>
          </cell>
          <cell r="D384" t="str">
            <v>E1</v>
          </cell>
          <cell r="E384">
            <v>353</v>
          </cell>
          <cell r="F384">
            <v>1</v>
          </cell>
          <cell r="G384">
            <v>4.282</v>
          </cell>
          <cell r="H384">
            <v>-6</v>
          </cell>
          <cell r="I384">
            <v>-25.692</v>
          </cell>
          <cell r="J384">
            <v>19991019</v>
          </cell>
          <cell r="K384" t="str">
            <v>5110201009</v>
          </cell>
          <cell r="L384" t="str">
            <v>6210402013</v>
          </cell>
          <cell r="M384" t="str">
            <v>9100000017</v>
          </cell>
        </row>
        <row r="385">
          <cell r="A385" t="str">
            <v>T008</v>
          </cell>
          <cell r="B385">
            <v>3103010045</v>
          </cell>
          <cell r="C385" t="str">
            <v>PARAQUAT/GRAMOXONE</v>
          </cell>
          <cell r="D385" t="str">
            <v>E1</v>
          </cell>
          <cell r="E385">
            <v>354</v>
          </cell>
          <cell r="F385">
            <v>1</v>
          </cell>
          <cell r="G385">
            <v>4.282</v>
          </cell>
          <cell r="H385">
            <v>-16.5</v>
          </cell>
          <cell r="I385">
            <v>-70.653000000000006</v>
          </cell>
          <cell r="J385">
            <v>19991019</v>
          </cell>
          <cell r="K385" t="str">
            <v>5110201009</v>
          </cell>
          <cell r="L385" t="str">
            <v>6210402013</v>
          </cell>
          <cell r="M385" t="str">
            <v>9100000017</v>
          </cell>
        </row>
        <row r="386">
          <cell r="A386" t="str">
            <v>T008</v>
          </cell>
          <cell r="B386">
            <v>3103010045</v>
          </cell>
          <cell r="C386" t="str">
            <v>PARAQUAT/GRAMOXONE</v>
          </cell>
          <cell r="D386" t="str">
            <v>E1</v>
          </cell>
          <cell r="E386">
            <v>355</v>
          </cell>
          <cell r="F386">
            <v>1</v>
          </cell>
          <cell r="G386">
            <v>4.282</v>
          </cell>
          <cell r="H386">
            <v>-13.5</v>
          </cell>
          <cell r="I386">
            <v>-57.807000000000002</v>
          </cell>
          <cell r="J386">
            <v>19991019</v>
          </cell>
          <cell r="K386" t="str">
            <v>5110201009</v>
          </cell>
          <cell r="L386" t="str">
            <v>6210402013</v>
          </cell>
          <cell r="M386" t="str">
            <v>9100000017</v>
          </cell>
        </row>
        <row r="387">
          <cell r="A387" t="str">
            <v>T008</v>
          </cell>
          <cell r="B387">
            <v>3103010045</v>
          </cell>
          <cell r="C387" t="str">
            <v>PARAQUAT/GRAMOXONE</v>
          </cell>
          <cell r="D387" t="str">
            <v>E1</v>
          </cell>
          <cell r="E387">
            <v>356</v>
          </cell>
          <cell r="F387">
            <v>1</v>
          </cell>
          <cell r="G387">
            <v>4.282</v>
          </cell>
          <cell r="H387">
            <v>-13.8</v>
          </cell>
          <cell r="I387">
            <v>-59.091600000000007</v>
          </cell>
          <cell r="J387">
            <v>19991019</v>
          </cell>
          <cell r="K387" t="str">
            <v>5110201009</v>
          </cell>
          <cell r="L387" t="str">
            <v>6210402013</v>
          </cell>
          <cell r="M387" t="str">
            <v>9100000017</v>
          </cell>
        </row>
        <row r="388">
          <cell r="A388" t="str">
            <v>T008</v>
          </cell>
          <cell r="B388">
            <v>3103010045</v>
          </cell>
          <cell r="C388" t="str">
            <v>PARAQUAT/GRAMOXONE</v>
          </cell>
          <cell r="D388" t="str">
            <v>E1</v>
          </cell>
          <cell r="E388">
            <v>361</v>
          </cell>
          <cell r="F388">
            <v>1</v>
          </cell>
          <cell r="G388">
            <v>4.282</v>
          </cell>
          <cell r="H388">
            <v>-6</v>
          </cell>
          <cell r="I388">
            <v>-25.692</v>
          </cell>
          <cell r="J388">
            <v>19991027</v>
          </cell>
          <cell r="K388" t="str">
            <v>5110201009</v>
          </cell>
          <cell r="L388" t="str">
            <v>6210402013</v>
          </cell>
          <cell r="M388" t="str">
            <v>9100000017</v>
          </cell>
        </row>
        <row r="389">
          <cell r="A389" t="str">
            <v>T008</v>
          </cell>
          <cell r="B389">
            <v>3103010045</v>
          </cell>
          <cell r="C389" t="str">
            <v>PARAQUAT/GRAMOXONE</v>
          </cell>
          <cell r="D389" t="str">
            <v>E1</v>
          </cell>
          <cell r="E389">
            <v>362</v>
          </cell>
          <cell r="F389">
            <v>1</v>
          </cell>
          <cell r="G389">
            <v>4.282</v>
          </cell>
          <cell r="H389">
            <v>-4.2</v>
          </cell>
          <cell r="I389">
            <v>-17.984400000000001</v>
          </cell>
          <cell r="J389">
            <v>19991027</v>
          </cell>
          <cell r="K389" t="str">
            <v>5110201009</v>
          </cell>
          <cell r="L389" t="str">
            <v>6210402013</v>
          </cell>
          <cell r="M389" t="str">
            <v>9100000017</v>
          </cell>
        </row>
        <row r="390">
          <cell r="A390" t="str">
            <v>T008</v>
          </cell>
          <cell r="B390">
            <v>3103010045</v>
          </cell>
          <cell r="C390" t="str">
            <v>PARAQUAT/GRAMOXONE</v>
          </cell>
          <cell r="D390" t="str">
            <v>E1</v>
          </cell>
          <cell r="E390">
            <v>363</v>
          </cell>
          <cell r="F390">
            <v>1</v>
          </cell>
          <cell r="G390">
            <v>4.282</v>
          </cell>
          <cell r="H390">
            <v>-7</v>
          </cell>
          <cell r="I390">
            <v>-29.974</v>
          </cell>
          <cell r="J390">
            <v>19991027</v>
          </cell>
          <cell r="K390" t="str">
            <v>5110201009</v>
          </cell>
          <cell r="L390" t="str">
            <v>6210402013</v>
          </cell>
          <cell r="M390" t="str">
            <v>9100000017</v>
          </cell>
        </row>
        <row r="391">
          <cell r="A391" t="str">
            <v>T008</v>
          </cell>
          <cell r="B391">
            <v>3103010045</v>
          </cell>
          <cell r="C391" t="str">
            <v>PARAQUAT/GRAMOXONE</v>
          </cell>
          <cell r="D391" t="str">
            <v>E1</v>
          </cell>
          <cell r="E391">
            <v>364</v>
          </cell>
          <cell r="F391">
            <v>1</v>
          </cell>
          <cell r="G391">
            <v>4.282</v>
          </cell>
          <cell r="H391">
            <v>-12</v>
          </cell>
          <cell r="I391">
            <v>-51.384</v>
          </cell>
          <cell r="J391">
            <v>19991027</v>
          </cell>
          <cell r="K391" t="str">
            <v>5110201009</v>
          </cell>
          <cell r="L391" t="str">
            <v>6210402013</v>
          </cell>
          <cell r="M391" t="str">
            <v>9100000017</v>
          </cell>
        </row>
        <row r="392">
          <cell r="A392" t="str">
            <v>T008</v>
          </cell>
          <cell r="B392">
            <v>3103010045</v>
          </cell>
          <cell r="C392" t="str">
            <v>PARAQUAT/GRAMOXONE</v>
          </cell>
          <cell r="D392" t="str">
            <v>E1</v>
          </cell>
          <cell r="E392">
            <v>365</v>
          </cell>
          <cell r="F392">
            <v>1</v>
          </cell>
          <cell r="G392">
            <v>4.282</v>
          </cell>
          <cell r="H392">
            <v>-15</v>
          </cell>
          <cell r="I392">
            <v>-64.23</v>
          </cell>
          <cell r="J392">
            <v>19991027</v>
          </cell>
          <cell r="K392" t="str">
            <v>5110201009</v>
          </cell>
          <cell r="L392" t="str">
            <v>6210402013</v>
          </cell>
          <cell r="M392" t="str">
            <v>9100000017</v>
          </cell>
        </row>
        <row r="393">
          <cell r="A393" t="str">
            <v>T008</v>
          </cell>
          <cell r="B393">
            <v>3103010045</v>
          </cell>
          <cell r="C393" t="str">
            <v>PARAQUAT/GRAMOXONE</v>
          </cell>
          <cell r="D393" t="str">
            <v>E1</v>
          </cell>
          <cell r="E393">
            <v>366</v>
          </cell>
          <cell r="F393">
            <v>1</v>
          </cell>
          <cell r="G393">
            <v>4.282</v>
          </cell>
          <cell r="H393">
            <v>-7</v>
          </cell>
          <cell r="I393">
            <v>-29.974</v>
          </cell>
          <cell r="J393">
            <v>19991027</v>
          </cell>
          <cell r="K393" t="str">
            <v>5110201009</v>
          </cell>
          <cell r="L393" t="str">
            <v>6210402013</v>
          </cell>
          <cell r="M393" t="str">
            <v>9100000017</v>
          </cell>
        </row>
        <row r="394">
          <cell r="A394" t="str">
            <v>T008</v>
          </cell>
          <cell r="B394">
            <v>3103010045</v>
          </cell>
          <cell r="C394" t="str">
            <v>PARAQUAT/GRAMOXONE</v>
          </cell>
          <cell r="D394" t="str">
            <v>E1</v>
          </cell>
          <cell r="E394">
            <v>368</v>
          </cell>
          <cell r="F394">
            <v>1</v>
          </cell>
          <cell r="G394">
            <v>4.282</v>
          </cell>
          <cell r="H394">
            <v>-13.5</v>
          </cell>
          <cell r="I394">
            <v>-57.807000000000002</v>
          </cell>
          <cell r="J394">
            <v>19991029</v>
          </cell>
          <cell r="K394" t="str">
            <v>5110201009</v>
          </cell>
          <cell r="L394" t="str">
            <v>6210402013</v>
          </cell>
          <cell r="M394" t="str">
            <v>9100000017</v>
          </cell>
        </row>
        <row r="395">
          <cell r="A395" t="str">
            <v>T008</v>
          </cell>
          <cell r="B395">
            <v>3103010045</v>
          </cell>
          <cell r="C395" t="str">
            <v>PARAQUAT/GRAMOXONE</v>
          </cell>
          <cell r="D395" t="str">
            <v>E1</v>
          </cell>
          <cell r="E395">
            <v>369</v>
          </cell>
          <cell r="F395">
            <v>1</v>
          </cell>
          <cell r="G395">
            <v>4.282</v>
          </cell>
          <cell r="H395">
            <v>-12</v>
          </cell>
          <cell r="I395">
            <v>-51.384</v>
          </cell>
          <cell r="J395">
            <v>19991029</v>
          </cell>
          <cell r="K395" t="str">
            <v>5110201009</v>
          </cell>
          <cell r="L395" t="str">
            <v>6210402013</v>
          </cell>
          <cell r="M395" t="str">
            <v>9100000017</v>
          </cell>
        </row>
        <row r="396">
          <cell r="A396" t="str">
            <v>T008</v>
          </cell>
          <cell r="B396">
            <v>3103010045</v>
          </cell>
          <cell r="C396" t="str">
            <v>PARAQUAT/GRAMOXONE</v>
          </cell>
          <cell r="D396" t="str">
            <v>E1</v>
          </cell>
          <cell r="E396">
            <v>370</v>
          </cell>
          <cell r="F396">
            <v>1</v>
          </cell>
          <cell r="G396">
            <v>4.282</v>
          </cell>
          <cell r="H396">
            <v>-13</v>
          </cell>
          <cell r="I396">
            <v>-55.665999999999997</v>
          </cell>
          <cell r="J396">
            <v>19991029</v>
          </cell>
          <cell r="K396" t="str">
            <v>5110201009</v>
          </cell>
          <cell r="L396" t="str">
            <v>6210402013</v>
          </cell>
          <cell r="M396" t="str">
            <v>9100000017</v>
          </cell>
        </row>
        <row r="397">
          <cell r="A397" t="str">
            <v>T008</v>
          </cell>
          <cell r="B397">
            <v>3103010045</v>
          </cell>
          <cell r="C397" t="str">
            <v>PARAQUAT/GRAMOXONE</v>
          </cell>
          <cell r="D397" t="str">
            <v>E1</v>
          </cell>
          <cell r="E397">
            <v>371</v>
          </cell>
          <cell r="F397">
            <v>1</v>
          </cell>
          <cell r="G397">
            <v>4.282</v>
          </cell>
          <cell r="H397">
            <v>-12</v>
          </cell>
          <cell r="I397">
            <v>-51.384</v>
          </cell>
          <cell r="J397">
            <v>19991029</v>
          </cell>
          <cell r="K397" t="str">
            <v>5110201009</v>
          </cell>
          <cell r="L397" t="str">
            <v>6210402013</v>
          </cell>
          <cell r="M397" t="str">
            <v>9100000017</v>
          </cell>
        </row>
        <row r="398">
          <cell r="A398" t="str">
            <v>T008</v>
          </cell>
          <cell r="B398">
            <v>3103010045</v>
          </cell>
          <cell r="C398" t="str">
            <v>PARAQUAT/GRAMOXONE</v>
          </cell>
          <cell r="D398" t="str">
            <v>E1</v>
          </cell>
          <cell r="E398">
            <v>372</v>
          </cell>
          <cell r="F398">
            <v>1</v>
          </cell>
          <cell r="G398">
            <v>4.282</v>
          </cell>
          <cell r="H398">
            <v>-18</v>
          </cell>
          <cell r="I398">
            <v>-77.075999999999993</v>
          </cell>
          <cell r="J398">
            <v>19991029</v>
          </cell>
          <cell r="K398" t="str">
            <v>5110201009</v>
          </cell>
          <cell r="L398" t="str">
            <v>6210402013</v>
          </cell>
          <cell r="M398" t="str">
            <v>9100000017</v>
          </cell>
        </row>
        <row r="399">
          <cell r="A399" t="str">
            <v>T008</v>
          </cell>
          <cell r="B399">
            <v>3103010045</v>
          </cell>
          <cell r="C399" t="str">
            <v>PARAQUAT/GRAMOXONE</v>
          </cell>
          <cell r="D399" t="str">
            <v>E1</v>
          </cell>
          <cell r="E399">
            <v>373</v>
          </cell>
          <cell r="F399">
            <v>1</v>
          </cell>
          <cell r="G399">
            <v>4.282</v>
          </cell>
          <cell r="H399">
            <v>-7.5</v>
          </cell>
          <cell r="I399">
            <v>-32.115000000000002</v>
          </cell>
          <cell r="J399">
            <v>19991029</v>
          </cell>
          <cell r="K399" t="str">
            <v>5110201009</v>
          </cell>
          <cell r="L399" t="str">
            <v>6210402013</v>
          </cell>
          <cell r="M399" t="str">
            <v>9100000017</v>
          </cell>
        </row>
        <row r="400">
          <cell r="A400" t="str">
            <v>T008</v>
          </cell>
          <cell r="B400">
            <v>3103010045</v>
          </cell>
          <cell r="C400" t="str">
            <v>PARAQUAT/GRAMOXONE</v>
          </cell>
          <cell r="D400" t="str">
            <v>E1</v>
          </cell>
          <cell r="E400">
            <v>374</v>
          </cell>
          <cell r="F400">
            <v>1</v>
          </cell>
          <cell r="G400">
            <v>4.282</v>
          </cell>
          <cell r="H400">
            <v>-7.5</v>
          </cell>
          <cell r="I400">
            <v>-32.115000000000002</v>
          </cell>
          <cell r="J400">
            <v>19991029</v>
          </cell>
          <cell r="K400" t="str">
            <v>5110201009</v>
          </cell>
          <cell r="L400" t="str">
            <v>6210402013</v>
          </cell>
          <cell r="M400" t="str">
            <v>9100000017</v>
          </cell>
        </row>
        <row r="401">
          <cell r="A401" t="str">
            <v>T008</v>
          </cell>
          <cell r="B401">
            <v>3103010045</v>
          </cell>
          <cell r="C401" t="str">
            <v>PARAQUAT/GRAMOXONE</v>
          </cell>
          <cell r="D401" t="str">
            <v>E1</v>
          </cell>
          <cell r="E401">
            <v>375</v>
          </cell>
          <cell r="F401">
            <v>1</v>
          </cell>
          <cell r="G401">
            <v>4.282</v>
          </cell>
          <cell r="H401">
            <v>-5.0999999999999996</v>
          </cell>
          <cell r="I401">
            <v>-21.838199999999997</v>
          </cell>
          <cell r="J401">
            <v>19991029</v>
          </cell>
          <cell r="K401" t="str">
            <v>5110201009</v>
          </cell>
          <cell r="L401" t="str">
            <v>6210402013</v>
          </cell>
          <cell r="M401" t="str">
            <v>9100000017</v>
          </cell>
        </row>
        <row r="402">
          <cell r="A402" t="str">
            <v>T008</v>
          </cell>
          <cell r="B402">
            <v>3103010045</v>
          </cell>
          <cell r="C402" t="str">
            <v>PARAQUAT/GRAMOXONE</v>
          </cell>
          <cell r="D402" t="str">
            <v>E1</v>
          </cell>
          <cell r="E402">
            <v>376</v>
          </cell>
          <cell r="F402">
            <v>1</v>
          </cell>
          <cell r="G402">
            <v>4.282</v>
          </cell>
          <cell r="H402">
            <v>-19</v>
          </cell>
          <cell r="I402">
            <v>-81.358000000000004</v>
          </cell>
          <cell r="J402">
            <v>19991029</v>
          </cell>
          <cell r="K402" t="str">
            <v>5110201009</v>
          </cell>
          <cell r="L402" t="str">
            <v>6210402013</v>
          </cell>
          <cell r="M402" t="str">
            <v>9100000017</v>
          </cell>
        </row>
        <row r="403">
          <cell r="A403" t="str">
            <v>T008</v>
          </cell>
          <cell r="B403">
            <v>3103010045</v>
          </cell>
          <cell r="C403" t="str">
            <v>PARAQUAT/GRAMOXONE</v>
          </cell>
          <cell r="D403" t="str">
            <v>E1</v>
          </cell>
          <cell r="E403">
            <v>377</v>
          </cell>
          <cell r="F403">
            <v>1</v>
          </cell>
          <cell r="G403">
            <v>4.282</v>
          </cell>
          <cell r="H403">
            <v>-6.3</v>
          </cell>
          <cell r="I403">
            <v>-26.976599999999998</v>
          </cell>
          <cell r="J403">
            <v>19991029</v>
          </cell>
          <cell r="K403" t="str">
            <v>5110201009</v>
          </cell>
          <cell r="L403" t="str">
            <v>6210402013</v>
          </cell>
          <cell r="M403" t="str">
            <v>9100000017</v>
          </cell>
        </row>
        <row r="404">
          <cell r="A404" t="str">
            <v>T008</v>
          </cell>
          <cell r="B404">
            <v>3103010045</v>
          </cell>
          <cell r="C404" t="str">
            <v>PARAQUAT/GRAMOXONE</v>
          </cell>
          <cell r="D404" t="str">
            <v>E1</v>
          </cell>
          <cell r="E404">
            <v>379</v>
          </cell>
          <cell r="F404">
            <v>1</v>
          </cell>
          <cell r="G404">
            <v>4.282</v>
          </cell>
          <cell r="H404">
            <v>-5.4</v>
          </cell>
          <cell r="I404">
            <v>-23.122800000000002</v>
          </cell>
          <cell r="J404">
            <v>19991029</v>
          </cell>
          <cell r="K404" t="str">
            <v>5110201009</v>
          </cell>
          <cell r="L404" t="str">
            <v>6210402013</v>
          </cell>
          <cell r="M404" t="str">
            <v>9100000017</v>
          </cell>
        </row>
        <row r="405">
          <cell r="A405" t="str">
            <v>T008</v>
          </cell>
          <cell r="B405">
            <v>3103010045</v>
          </cell>
          <cell r="C405" t="str">
            <v>PARAQUAT/GRAMOXONE</v>
          </cell>
          <cell r="D405" t="str">
            <v>E1</v>
          </cell>
          <cell r="E405">
            <v>380</v>
          </cell>
          <cell r="F405">
            <v>1</v>
          </cell>
          <cell r="G405">
            <v>4.282</v>
          </cell>
          <cell r="H405">
            <v>-11</v>
          </cell>
          <cell r="I405">
            <v>-47.102000000000004</v>
          </cell>
          <cell r="J405">
            <v>19991029</v>
          </cell>
          <cell r="K405" t="str">
            <v>5110201009</v>
          </cell>
          <cell r="L405" t="str">
            <v>6210402013</v>
          </cell>
          <cell r="M405" t="str">
            <v>9100000017</v>
          </cell>
        </row>
        <row r="406">
          <cell r="A406" t="str">
            <v>T008</v>
          </cell>
          <cell r="B406">
            <v>3103010045</v>
          </cell>
          <cell r="C406" t="str">
            <v>PARAQUAT/GRAMOXONE</v>
          </cell>
          <cell r="D406" t="str">
            <v>E1</v>
          </cell>
          <cell r="E406">
            <v>381</v>
          </cell>
          <cell r="F406">
            <v>1</v>
          </cell>
          <cell r="G406">
            <v>4.282</v>
          </cell>
          <cell r="H406">
            <v>-4.5</v>
          </cell>
          <cell r="I406">
            <v>-19.268999999999998</v>
          </cell>
          <cell r="J406">
            <v>19991029</v>
          </cell>
          <cell r="K406" t="str">
            <v>5110201009</v>
          </cell>
          <cell r="L406" t="str">
            <v>6210402013</v>
          </cell>
          <cell r="M406" t="str">
            <v>9100000017</v>
          </cell>
        </row>
        <row r="407">
          <cell r="A407" t="str">
            <v>T008</v>
          </cell>
          <cell r="B407">
            <v>3103010045</v>
          </cell>
          <cell r="C407" t="str">
            <v>PARAQUAT/GRAMOXONE</v>
          </cell>
          <cell r="D407" t="str">
            <v>E1</v>
          </cell>
          <cell r="E407">
            <v>382</v>
          </cell>
          <cell r="F407">
            <v>1</v>
          </cell>
          <cell r="G407">
            <v>4.282</v>
          </cell>
          <cell r="H407">
            <v>-5</v>
          </cell>
          <cell r="I407">
            <v>-21.41</v>
          </cell>
          <cell r="J407">
            <v>19991029</v>
          </cell>
          <cell r="K407" t="str">
            <v>5110201009</v>
          </cell>
          <cell r="L407" t="str">
            <v>6210402013</v>
          </cell>
          <cell r="M407" t="str">
            <v>9100000017</v>
          </cell>
        </row>
        <row r="408">
          <cell r="A408" t="str">
            <v>T008</v>
          </cell>
          <cell r="B408">
            <v>3103010045</v>
          </cell>
          <cell r="C408" t="str">
            <v>PARAQUAT/GRAMOXONE</v>
          </cell>
          <cell r="D408" t="str">
            <v>E1</v>
          </cell>
          <cell r="E408">
            <v>383</v>
          </cell>
          <cell r="F408">
            <v>1</v>
          </cell>
          <cell r="G408">
            <v>4.282</v>
          </cell>
          <cell r="H408">
            <v>-5</v>
          </cell>
          <cell r="I408">
            <v>-21.41</v>
          </cell>
          <cell r="J408">
            <v>19991029</v>
          </cell>
          <cell r="K408" t="str">
            <v>5110201009</v>
          </cell>
          <cell r="L408" t="str">
            <v>6210402013</v>
          </cell>
          <cell r="M408" t="str">
            <v>9100000017</v>
          </cell>
        </row>
        <row r="409">
          <cell r="A409" t="str">
            <v>T008</v>
          </cell>
          <cell r="B409">
            <v>3103010045</v>
          </cell>
          <cell r="C409" t="str">
            <v>PARAQUAT/GRAMOXONE</v>
          </cell>
          <cell r="D409" t="str">
            <v>E1</v>
          </cell>
          <cell r="E409">
            <v>384</v>
          </cell>
          <cell r="F409">
            <v>1</v>
          </cell>
          <cell r="G409">
            <v>4.282</v>
          </cell>
          <cell r="H409">
            <v>-5.0999999999999996</v>
          </cell>
          <cell r="I409">
            <v>-21.838199999999997</v>
          </cell>
          <cell r="J409">
            <v>19991029</v>
          </cell>
          <cell r="K409" t="str">
            <v>5110201009</v>
          </cell>
          <cell r="L409" t="str">
            <v>6210402013</v>
          </cell>
          <cell r="M409" t="str">
            <v>9100000017</v>
          </cell>
        </row>
        <row r="410">
          <cell r="A410" t="str">
            <v>T008</v>
          </cell>
          <cell r="B410">
            <v>3103010045</v>
          </cell>
          <cell r="C410" t="str">
            <v>PARAQUAT/GRAMOXONE</v>
          </cell>
          <cell r="D410" t="str">
            <v>E1</v>
          </cell>
          <cell r="E410">
            <v>385</v>
          </cell>
          <cell r="F410">
            <v>1</v>
          </cell>
          <cell r="G410">
            <v>4.282</v>
          </cell>
          <cell r="H410">
            <v>-15</v>
          </cell>
          <cell r="I410">
            <v>-64.23</v>
          </cell>
          <cell r="J410">
            <v>19991031</v>
          </cell>
          <cell r="K410" t="str">
            <v>5110201009</v>
          </cell>
          <cell r="L410" t="str">
            <v>6210402013</v>
          </cell>
          <cell r="M410" t="str">
            <v>9100000017</v>
          </cell>
        </row>
        <row r="411">
          <cell r="A411" t="str">
            <v>T008</v>
          </cell>
          <cell r="B411">
            <v>3103010045</v>
          </cell>
          <cell r="C411" t="str">
            <v>PARAQUAT/GRAMOXONE</v>
          </cell>
          <cell r="D411" t="str">
            <v>E1</v>
          </cell>
          <cell r="E411">
            <v>386</v>
          </cell>
          <cell r="F411">
            <v>1</v>
          </cell>
          <cell r="G411">
            <v>4.282</v>
          </cell>
          <cell r="H411">
            <v>-16.2</v>
          </cell>
          <cell r="I411">
            <v>-69.368399999999994</v>
          </cell>
          <cell r="J411">
            <v>19991031</v>
          </cell>
          <cell r="K411" t="str">
            <v>5110201009</v>
          </cell>
          <cell r="L411" t="str">
            <v>6210402013</v>
          </cell>
          <cell r="M411" t="str">
            <v>9100000017</v>
          </cell>
        </row>
        <row r="412">
          <cell r="A412" t="str">
            <v>T008</v>
          </cell>
          <cell r="B412">
            <v>3103010045</v>
          </cell>
          <cell r="C412" t="str">
            <v>PARAQUAT/GRAMOXONE</v>
          </cell>
          <cell r="D412" t="str">
            <v>E1</v>
          </cell>
          <cell r="E412">
            <v>387</v>
          </cell>
          <cell r="F412">
            <v>1</v>
          </cell>
          <cell r="G412">
            <v>4.282</v>
          </cell>
          <cell r="H412">
            <v>-4.5</v>
          </cell>
          <cell r="I412">
            <v>-19.268999999999998</v>
          </cell>
          <cell r="J412">
            <v>19991031</v>
          </cell>
          <cell r="K412" t="str">
            <v>5110201009</v>
          </cell>
          <cell r="L412" t="str">
            <v>6210402013</v>
          </cell>
          <cell r="M412" t="str">
            <v>9100000017</v>
          </cell>
        </row>
        <row r="413">
          <cell r="A413" t="str">
            <v>T008</v>
          </cell>
          <cell r="B413">
            <v>3103010045</v>
          </cell>
          <cell r="C413" t="str">
            <v>PARAQUAT/GRAMOXONE</v>
          </cell>
          <cell r="D413" t="str">
            <v>E1</v>
          </cell>
          <cell r="E413">
            <v>388</v>
          </cell>
          <cell r="F413">
            <v>1</v>
          </cell>
          <cell r="G413">
            <v>4.282</v>
          </cell>
          <cell r="H413">
            <v>-10.199999999999999</v>
          </cell>
          <cell r="I413">
            <v>-43.676399999999994</v>
          </cell>
          <cell r="J413">
            <v>19991031</v>
          </cell>
          <cell r="K413" t="str">
            <v>5110201009</v>
          </cell>
          <cell r="L413" t="str">
            <v>6210402013</v>
          </cell>
          <cell r="M413" t="str">
            <v>9100000017</v>
          </cell>
        </row>
        <row r="414">
          <cell r="A414" t="str">
            <v>T008</v>
          </cell>
          <cell r="B414">
            <v>3103010045</v>
          </cell>
          <cell r="C414" t="str">
            <v>PARAQUAT/GRAMOXONE</v>
          </cell>
          <cell r="D414" t="str">
            <v>E1</v>
          </cell>
          <cell r="E414">
            <v>389</v>
          </cell>
          <cell r="F414">
            <v>1</v>
          </cell>
          <cell r="G414">
            <v>4.282</v>
          </cell>
          <cell r="H414">
            <v>-12</v>
          </cell>
          <cell r="I414">
            <v>-51.384</v>
          </cell>
          <cell r="J414">
            <v>19991031</v>
          </cell>
          <cell r="K414" t="str">
            <v>5110201009</v>
          </cell>
          <cell r="L414" t="str">
            <v>6210402013</v>
          </cell>
          <cell r="M414" t="str">
            <v>9100000017</v>
          </cell>
        </row>
        <row r="415">
          <cell r="A415" t="str">
            <v>T008</v>
          </cell>
          <cell r="B415">
            <v>3103010045</v>
          </cell>
          <cell r="C415" t="str">
            <v>PARAQUAT/GRAMOXONE</v>
          </cell>
          <cell r="D415" t="str">
            <v>E1</v>
          </cell>
          <cell r="E415">
            <v>390</v>
          </cell>
          <cell r="F415">
            <v>1</v>
          </cell>
          <cell r="G415">
            <v>4.282</v>
          </cell>
          <cell r="H415">
            <v>-10.199999999999999</v>
          </cell>
          <cell r="I415">
            <v>-43.676399999999994</v>
          </cell>
          <cell r="J415">
            <v>19991031</v>
          </cell>
          <cell r="K415" t="str">
            <v>5110201009</v>
          </cell>
          <cell r="L415" t="str">
            <v>6210402013</v>
          </cell>
          <cell r="M415" t="str">
            <v>9100000017</v>
          </cell>
        </row>
        <row r="416">
          <cell r="A416" t="str">
            <v>T008</v>
          </cell>
          <cell r="B416">
            <v>3103010045</v>
          </cell>
          <cell r="C416" t="str">
            <v>PARAQUAT/GRAMOXONE</v>
          </cell>
          <cell r="D416" t="str">
            <v>E1</v>
          </cell>
          <cell r="E416">
            <v>391</v>
          </cell>
          <cell r="F416">
            <v>1</v>
          </cell>
          <cell r="G416">
            <v>4.282</v>
          </cell>
          <cell r="H416">
            <v>-12.3</v>
          </cell>
          <cell r="I416">
            <v>-52.668600000000005</v>
          </cell>
          <cell r="J416">
            <v>19991031</v>
          </cell>
          <cell r="K416" t="str">
            <v>5110201009</v>
          </cell>
          <cell r="L416" t="str">
            <v>6210402013</v>
          </cell>
          <cell r="M416" t="str">
            <v>9100000017</v>
          </cell>
        </row>
        <row r="417">
          <cell r="A417" t="str">
            <v>T008</v>
          </cell>
          <cell r="B417">
            <v>3103010045</v>
          </cell>
          <cell r="C417" t="str">
            <v>PARAQUAT/GRAMOXONE</v>
          </cell>
          <cell r="D417" t="str">
            <v>E1</v>
          </cell>
          <cell r="E417">
            <v>392</v>
          </cell>
          <cell r="F417">
            <v>1</v>
          </cell>
          <cell r="G417">
            <v>4.282</v>
          </cell>
          <cell r="H417">
            <v>-10.5</v>
          </cell>
          <cell r="I417">
            <v>-44.960999999999999</v>
          </cell>
          <cell r="J417">
            <v>19991031</v>
          </cell>
          <cell r="K417" t="str">
            <v>5110201009</v>
          </cell>
          <cell r="L417" t="str">
            <v>6210402013</v>
          </cell>
          <cell r="M417" t="str">
            <v>9100000017</v>
          </cell>
        </row>
        <row r="418">
          <cell r="A418" t="str">
            <v>T008</v>
          </cell>
          <cell r="B418">
            <v>3103010045</v>
          </cell>
          <cell r="C418" t="str">
            <v>PARAQUAT/GRAMOXONE</v>
          </cell>
          <cell r="D418" t="str">
            <v>E1</v>
          </cell>
          <cell r="E418">
            <v>393</v>
          </cell>
          <cell r="F418">
            <v>1</v>
          </cell>
          <cell r="G418">
            <v>4.282</v>
          </cell>
          <cell r="H418">
            <v>-6</v>
          </cell>
          <cell r="I418">
            <v>-25.692</v>
          </cell>
          <cell r="J418">
            <v>19991031</v>
          </cell>
          <cell r="K418" t="str">
            <v>5110201009</v>
          </cell>
          <cell r="L418" t="str">
            <v>6210402013</v>
          </cell>
          <cell r="M418" t="str">
            <v>9100000017</v>
          </cell>
        </row>
        <row r="419">
          <cell r="A419" t="str">
            <v>T008</v>
          </cell>
          <cell r="B419">
            <v>3103010045</v>
          </cell>
          <cell r="C419" t="str">
            <v>PARAQUAT/GRAMOXONE</v>
          </cell>
          <cell r="D419" t="str">
            <v>E1</v>
          </cell>
          <cell r="E419">
            <v>394</v>
          </cell>
          <cell r="F419">
            <v>1</v>
          </cell>
          <cell r="G419">
            <v>4.282</v>
          </cell>
          <cell r="H419">
            <v>-11.1</v>
          </cell>
          <cell r="I419">
            <v>-47.530200000000001</v>
          </cell>
          <cell r="J419">
            <v>19991031</v>
          </cell>
          <cell r="K419" t="str">
            <v>5110201009</v>
          </cell>
          <cell r="L419" t="str">
            <v>6210402013</v>
          </cell>
          <cell r="M419" t="str">
            <v>9100000017</v>
          </cell>
        </row>
        <row r="420">
          <cell r="A420" t="str">
            <v>T008</v>
          </cell>
          <cell r="B420">
            <v>3103010045</v>
          </cell>
          <cell r="C420" t="str">
            <v>PARAQUAT/GRAMOXONE</v>
          </cell>
          <cell r="D420" t="str">
            <v>E1</v>
          </cell>
          <cell r="E420">
            <v>395</v>
          </cell>
          <cell r="F420">
            <v>1</v>
          </cell>
          <cell r="G420">
            <v>4.282</v>
          </cell>
          <cell r="H420">
            <v>-16.8</v>
          </cell>
          <cell r="I420">
            <v>-71.937600000000003</v>
          </cell>
          <cell r="J420">
            <v>19991031</v>
          </cell>
          <cell r="K420" t="str">
            <v>5110201009</v>
          </cell>
          <cell r="L420" t="str">
            <v>6210402013</v>
          </cell>
          <cell r="M420" t="str">
            <v>9100000017</v>
          </cell>
        </row>
        <row r="421">
          <cell r="A421" t="str">
            <v>T008</v>
          </cell>
          <cell r="B421">
            <v>3103010045</v>
          </cell>
          <cell r="C421" t="str">
            <v>PARAQUAT/GRAMOXONE</v>
          </cell>
          <cell r="D421" t="str">
            <v>E1</v>
          </cell>
          <cell r="E421">
            <v>396</v>
          </cell>
          <cell r="F421">
            <v>1</v>
          </cell>
          <cell r="G421">
            <v>4.282</v>
          </cell>
          <cell r="H421">
            <v>-11.1</v>
          </cell>
          <cell r="I421">
            <v>-47.530200000000001</v>
          </cell>
          <cell r="J421">
            <v>19991031</v>
          </cell>
          <cell r="K421" t="str">
            <v>5110201009</v>
          </cell>
          <cell r="L421" t="str">
            <v>6210402013</v>
          </cell>
          <cell r="M421" t="str">
            <v>9100000017</v>
          </cell>
        </row>
        <row r="422">
          <cell r="A422" t="str">
            <v>T008</v>
          </cell>
          <cell r="B422">
            <v>3103010045</v>
          </cell>
          <cell r="C422" t="str">
            <v>PARAQUAT/GRAMOXONE</v>
          </cell>
          <cell r="D422" t="str">
            <v>E1</v>
          </cell>
          <cell r="E422">
            <v>397</v>
          </cell>
          <cell r="F422">
            <v>1</v>
          </cell>
          <cell r="G422">
            <v>4.282</v>
          </cell>
          <cell r="H422">
            <v>-3.9</v>
          </cell>
          <cell r="I422">
            <v>-16.6998</v>
          </cell>
          <cell r="J422">
            <v>19991031</v>
          </cell>
          <cell r="K422" t="str">
            <v>5110201009</v>
          </cell>
          <cell r="L422" t="str">
            <v>6210402013</v>
          </cell>
          <cell r="M422" t="str">
            <v>9100000017</v>
          </cell>
        </row>
        <row r="423">
          <cell r="A423" t="str">
            <v>T008</v>
          </cell>
          <cell r="B423">
            <v>3103010045</v>
          </cell>
          <cell r="C423" t="str">
            <v>PARAQUAT/GRAMOXONE</v>
          </cell>
          <cell r="D423" t="str">
            <v>E1</v>
          </cell>
          <cell r="E423">
            <v>398</v>
          </cell>
          <cell r="F423">
            <v>1</v>
          </cell>
          <cell r="G423">
            <v>4.282</v>
          </cell>
          <cell r="H423">
            <v>-26</v>
          </cell>
          <cell r="I423">
            <v>-111.33199999999999</v>
          </cell>
          <cell r="J423">
            <v>19991031</v>
          </cell>
          <cell r="K423" t="str">
            <v>5110201009</v>
          </cell>
          <cell r="L423" t="str">
            <v>6210402013</v>
          </cell>
          <cell r="M423" t="str">
            <v>9100000017</v>
          </cell>
        </row>
        <row r="424">
          <cell r="A424" t="str">
            <v>T008</v>
          </cell>
          <cell r="B424">
            <v>3103010045</v>
          </cell>
          <cell r="C424" t="str">
            <v>PARAQUAT/GRAMOXONE</v>
          </cell>
          <cell r="D424" t="str">
            <v>E1</v>
          </cell>
          <cell r="E424">
            <v>399</v>
          </cell>
          <cell r="F424">
            <v>1</v>
          </cell>
          <cell r="G424">
            <v>4.282</v>
          </cell>
          <cell r="H424">
            <v>-16.5</v>
          </cell>
          <cell r="I424">
            <v>-70.653000000000006</v>
          </cell>
          <cell r="J424">
            <v>19991031</v>
          </cell>
          <cell r="K424" t="str">
            <v>5110201009</v>
          </cell>
          <cell r="L424" t="str">
            <v>6210402013</v>
          </cell>
          <cell r="M424" t="str">
            <v>9100000017</v>
          </cell>
        </row>
        <row r="425">
          <cell r="A425" t="str">
            <v>T008</v>
          </cell>
          <cell r="B425">
            <v>3103010045</v>
          </cell>
          <cell r="C425" t="str">
            <v>PARAQUAT/GRAMOXONE</v>
          </cell>
          <cell r="D425" t="str">
            <v>E1</v>
          </cell>
          <cell r="E425">
            <v>400</v>
          </cell>
          <cell r="F425">
            <v>1</v>
          </cell>
          <cell r="G425">
            <v>4.282</v>
          </cell>
          <cell r="H425">
            <v>-17.8</v>
          </cell>
          <cell r="I425">
            <v>-76.2196</v>
          </cell>
          <cell r="J425">
            <v>19991031</v>
          </cell>
          <cell r="K425" t="str">
            <v>5110201009</v>
          </cell>
          <cell r="L425" t="str">
            <v>6210402013</v>
          </cell>
          <cell r="M425" t="str">
            <v>9100000017</v>
          </cell>
        </row>
        <row r="426">
          <cell r="A426" t="str">
            <v>T008</v>
          </cell>
          <cell r="B426">
            <v>3103010045</v>
          </cell>
          <cell r="C426" t="str">
            <v>PARAQUAT/GRAMOXONE</v>
          </cell>
          <cell r="D426" t="str">
            <v>E1</v>
          </cell>
          <cell r="E426">
            <v>401</v>
          </cell>
          <cell r="F426">
            <v>1</v>
          </cell>
          <cell r="G426">
            <v>4.282</v>
          </cell>
          <cell r="H426">
            <v>-5.7</v>
          </cell>
          <cell r="I426">
            <v>-24.407400000000003</v>
          </cell>
          <cell r="J426">
            <v>19991031</v>
          </cell>
          <cell r="K426" t="str">
            <v>5110201009</v>
          </cell>
          <cell r="L426" t="str">
            <v>6210402013</v>
          </cell>
          <cell r="M426" t="str">
            <v>9100000017</v>
          </cell>
        </row>
        <row r="427">
          <cell r="A427" t="str">
            <v>P005</v>
          </cell>
          <cell r="B427">
            <v>3103010048</v>
          </cell>
          <cell r="C427" t="str">
            <v>PRESIDE</v>
          </cell>
          <cell r="D427" t="str">
            <v>H1</v>
          </cell>
          <cell r="E427">
            <v>203</v>
          </cell>
          <cell r="F427">
            <v>2</v>
          </cell>
          <cell r="G427">
            <v>20</v>
          </cell>
          <cell r="H427">
            <v>-2</v>
          </cell>
          <cell r="I427">
            <v>-40</v>
          </cell>
          <cell r="J427">
            <v>19991028</v>
          </cell>
          <cell r="K427" t="str">
            <v>1241603000</v>
          </cell>
          <cell r="L427" t="str">
            <v>6210402013</v>
          </cell>
          <cell r="M427" t="str">
            <v>9100000016</v>
          </cell>
        </row>
        <row r="428">
          <cell r="A428" t="str">
            <v>MD01</v>
          </cell>
          <cell r="B428">
            <v>3103010056</v>
          </cell>
          <cell r="C428" t="str">
            <v>ROUND UP/GLIFOSATO</v>
          </cell>
          <cell r="D428" t="str">
            <v>63</v>
          </cell>
          <cell r="E428">
            <v>620</v>
          </cell>
          <cell r="F428">
            <v>3</v>
          </cell>
          <cell r="G428">
            <v>2.6</v>
          </cell>
          <cell r="H428">
            <v>-300</v>
          </cell>
          <cell r="I428">
            <v>-780</v>
          </cell>
          <cell r="J428">
            <v>19991031</v>
          </cell>
          <cell r="K428" t="str">
            <v>1140303003</v>
          </cell>
          <cell r="L428" t="str">
            <v>6210402003</v>
          </cell>
        </row>
        <row r="429">
          <cell r="A429" t="str">
            <v>MD03</v>
          </cell>
          <cell r="B429">
            <v>3103010056</v>
          </cell>
          <cell r="C429" t="str">
            <v>ROUND UP/GLIFOSATO</v>
          </cell>
          <cell r="D429" t="str">
            <v>63</v>
          </cell>
          <cell r="E429">
            <v>619</v>
          </cell>
          <cell r="F429">
            <v>2</v>
          </cell>
          <cell r="G429">
            <v>2.6</v>
          </cell>
          <cell r="H429">
            <v>-640</v>
          </cell>
          <cell r="I429">
            <v>-1664</v>
          </cell>
          <cell r="J429">
            <v>19991031</v>
          </cell>
          <cell r="K429" t="str">
            <v>1140303003</v>
          </cell>
          <cell r="L429" t="str">
            <v>6210402003</v>
          </cell>
        </row>
        <row r="430">
          <cell r="A430" t="str">
            <v>MF28</v>
          </cell>
          <cell r="B430">
            <v>3103010056</v>
          </cell>
          <cell r="C430" t="str">
            <v>ROUND UP/GLIFOSATO</v>
          </cell>
          <cell r="D430" t="str">
            <v>63</v>
          </cell>
          <cell r="E430">
            <v>641</v>
          </cell>
          <cell r="F430">
            <v>2</v>
          </cell>
          <cell r="G430">
            <v>2.8</v>
          </cell>
          <cell r="H430">
            <v>-92</v>
          </cell>
          <cell r="I430">
            <v>-257.59999999999997</v>
          </cell>
          <cell r="J430">
            <v>19991031</v>
          </cell>
          <cell r="K430" t="str">
            <v>1140303003</v>
          </cell>
          <cell r="L430" t="str">
            <v>6210402003</v>
          </cell>
        </row>
        <row r="431">
          <cell r="A431" t="str">
            <v>MF29</v>
          </cell>
          <cell r="B431">
            <v>3103010056</v>
          </cell>
          <cell r="C431" t="str">
            <v>ROUND UP/GLIFOSATO</v>
          </cell>
          <cell r="D431" t="str">
            <v>63</v>
          </cell>
          <cell r="E431">
            <v>636</v>
          </cell>
          <cell r="F431">
            <v>3</v>
          </cell>
          <cell r="G431">
            <v>2.6</v>
          </cell>
          <cell r="H431">
            <v>-20</v>
          </cell>
          <cell r="I431">
            <v>-52</v>
          </cell>
          <cell r="J431">
            <v>19991031</v>
          </cell>
          <cell r="K431" t="str">
            <v>1140303003</v>
          </cell>
          <cell r="L431" t="str">
            <v>6210402003</v>
          </cell>
        </row>
        <row r="432">
          <cell r="A432" t="str">
            <v>MF32</v>
          </cell>
          <cell r="B432">
            <v>3103010056</v>
          </cell>
          <cell r="C432" t="str">
            <v>ROUND UP/GLIFOSATO</v>
          </cell>
          <cell r="D432" t="str">
            <v>63</v>
          </cell>
          <cell r="E432">
            <v>640</v>
          </cell>
          <cell r="F432">
            <v>3</v>
          </cell>
          <cell r="G432">
            <v>2.6</v>
          </cell>
          <cell r="H432">
            <v>-95</v>
          </cell>
          <cell r="I432">
            <v>-247</v>
          </cell>
          <cell r="J432">
            <v>19991031</v>
          </cell>
          <cell r="K432" t="str">
            <v>1140303003</v>
          </cell>
          <cell r="L432" t="str">
            <v>6210402003</v>
          </cell>
        </row>
        <row r="433">
          <cell r="A433" t="str">
            <v>MF39</v>
          </cell>
          <cell r="B433">
            <v>3103010056</v>
          </cell>
          <cell r="C433" t="str">
            <v>ROUND UP/GLIFOSATO</v>
          </cell>
          <cell r="D433" t="str">
            <v>63</v>
          </cell>
          <cell r="E433">
            <v>634</v>
          </cell>
          <cell r="F433">
            <v>4</v>
          </cell>
          <cell r="G433">
            <v>2.6</v>
          </cell>
          <cell r="H433">
            <v>-266</v>
          </cell>
          <cell r="I433">
            <v>-691.6</v>
          </cell>
          <cell r="J433">
            <v>19991031</v>
          </cell>
          <cell r="K433" t="str">
            <v>1140303003</v>
          </cell>
          <cell r="L433" t="str">
            <v>6210402003</v>
          </cell>
        </row>
        <row r="434">
          <cell r="A434" t="str">
            <v>S001</v>
          </cell>
          <cell r="B434">
            <v>3103010056</v>
          </cell>
          <cell r="C434" t="str">
            <v>ROUND UP/GLIFOSATO</v>
          </cell>
          <cell r="D434" t="str">
            <v>63</v>
          </cell>
          <cell r="E434">
            <v>623</v>
          </cell>
          <cell r="F434">
            <v>1</v>
          </cell>
          <cell r="G434">
            <v>2.6</v>
          </cell>
          <cell r="H434">
            <v>-834</v>
          </cell>
          <cell r="I434">
            <v>-2168.4</v>
          </cell>
          <cell r="J434">
            <v>19991031</v>
          </cell>
          <cell r="K434" t="str">
            <v>1140303003</v>
          </cell>
          <cell r="L434" t="str">
            <v>6210402003</v>
          </cell>
        </row>
        <row r="435">
          <cell r="A435" t="str">
            <v>S002</v>
          </cell>
          <cell r="B435">
            <v>3103010056</v>
          </cell>
          <cell r="C435" t="str">
            <v>ROUND UP/GLIFOSATO</v>
          </cell>
          <cell r="D435" t="str">
            <v>63</v>
          </cell>
          <cell r="E435">
            <v>626</v>
          </cell>
          <cell r="F435">
            <v>1</v>
          </cell>
          <cell r="G435">
            <v>2.6</v>
          </cell>
          <cell r="H435">
            <v>-366</v>
          </cell>
          <cell r="I435">
            <v>-951.6</v>
          </cell>
          <cell r="J435">
            <v>19991031</v>
          </cell>
          <cell r="K435" t="str">
            <v>1140303003</v>
          </cell>
          <cell r="L435" t="str">
            <v>6210402003</v>
          </cell>
        </row>
        <row r="436">
          <cell r="A436" t="str">
            <v>EA01</v>
          </cell>
          <cell r="B436">
            <v>3103010056</v>
          </cell>
          <cell r="C436" t="str">
            <v>ROUND UP/GLIFOSATO</v>
          </cell>
          <cell r="D436" t="str">
            <v>65</v>
          </cell>
          <cell r="E436">
            <v>913</v>
          </cell>
          <cell r="F436">
            <v>1</v>
          </cell>
          <cell r="G436">
            <v>2.6</v>
          </cell>
          <cell r="H436">
            <v>-70</v>
          </cell>
          <cell r="I436">
            <v>-182</v>
          </cell>
          <cell r="J436">
            <v>19991031</v>
          </cell>
          <cell r="K436" t="str">
            <v>1140305003</v>
          </cell>
          <cell r="L436" t="str">
            <v>6210402005</v>
          </cell>
        </row>
        <row r="437">
          <cell r="A437" t="str">
            <v>EA03</v>
          </cell>
          <cell r="B437">
            <v>3103010056</v>
          </cell>
          <cell r="C437" t="str">
            <v>ROUND UP/GLIFOSATO</v>
          </cell>
          <cell r="D437" t="str">
            <v>65</v>
          </cell>
          <cell r="E437">
            <v>907</v>
          </cell>
          <cell r="F437">
            <v>1</v>
          </cell>
          <cell r="G437">
            <v>2.83</v>
          </cell>
          <cell r="H437">
            <v>-54.5</v>
          </cell>
          <cell r="I437">
            <v>-154.23500000000001</v>
          </cell>
          <cell r="J437">
            <v>19991031</v>
          </cell>
          <cell r="K437" t="str">
            <v>1140305003</v>
          </cell>
          <cell r="L437" t="str">
            <v>6210402005</v>
          </cell>
        </row>
        <row r="438">
          <cell r="A438" t="str">
            <v>P023</v>
          </cell>
          <cell r="B438">
            <v>3103010056</v>
          </cell>
          <cell r="C438" t="str">
            <v>ROUND UP/GLIFOSATO</v>
          </cell>
          <cell r="D438" t="str">
            <v>B1</v>
          </cell>
          <cell r="E438">
            <v>239</v>
          </cell>
          <cell r="F438">
            <v>6</v>
          </cell>
          <cell r="G438">
            <v>2.8</v>
          </cell>
          <cell r="H438">
            <v>-28</v>
          </cell>
          <cell r="I438">
            <v>-78.399999999999991</v>
          </cell>
          <cell r="J438">
            <v>19991030</v>
          </cell>
          <cell r="K438" t="str">
            <v>1140305003</v>
          </cell>
          <cell r="L438" t="str">
            <v>6210402005</v>
          </cell>
          <cell r="M438" t="str">
            <v>9100000005</v>
          </cell>
        </row>
        <row r="439">
          <cell r="A439" t="str">
            <v>P023</v>
          </cell>
          <cell r="B439">
            <v>3103010056</v>
          </cell>
          <cell r="C439" t="str">
            <v>ROUND UP/GLIFOSATO</v>
          </cell>
          <cell r="D439" t="str">
            <v>B1</v>
          </cell>
          <cell r="E439">
            <v>242</v>
          </cell>
          <cell r="F439">
            <v>5</v>
          </cell>
          <cell r="G439">
            <v>2.8</v>
          </cell>
          <cell r="H439">
            <v>-40</v>
          </cell>
          <cell r="I439">
            <v>-112</v>
          </cell>
          <cell r="J439">
            <v>19991030</v>
          </cell>
          <cell r="K439" t="str">
            <v>1140305003</v>
          </cell>
          <cell r="L439" t="str">
            <v>6210402005</v>
          </cell>
          <cell r="M439" t="str">
            <v>9100000005</v>
          </cell>
        </row>
        <row r="440">
          <cell r="A440" t="str">
            <v>P023</v>
          </cell>
          <cell r="B440">
            <v>3103010056</v>
          </cell>
          <cell r="C440" t="str">
            <v>ROUND UP/GLIFOSATO</v>
          </cell>
          <cell r="D440" t="str">
            <v>B1</v>
          </cell>
          <cell r="E440">
            <v>243</v>
          </cell>
          <cell r="F440">
            <v>5</v>
          </cell>
          <cell r="G440">
            <v>2.8</v>
          </cell>
          <cell r="H440">
            <v>-48</v>
          </cell>
          <cell r="I440">
            <v>-134.39999999999998</v>
          </cell>
          <cell r="J440">
            <v>19991030</v>
          </cell>
          <cell r="K440" t="str">
            <v>1140305003</v>
          </cell>
          <cell r="L440" t="str">
            <v>6210402005</v>
          </cell>
          <cell r="M440" t="str">
            <v>9100000005</v>
          </cell>
        </row>
        <row r="441">
          <cell r="A441" t="str">
            <v>TA25</v>
          </cell>
          <cell r="B441">
            <v>3103010056</v>
          </cell>
          <cell r="C441" t="str">
            <v>ROUND UP/GLIFOSATO</v>
          </cell>
          <cell r="D441" t="str">
            <v>65</v>
          </cell>
          <cell r="E441">
            <v>868</v>
          </cell>
          <cell r="F441">
            <v>1</v>
          </cell>
          <cell r="G441">
            <v>2.83</v>
          </cell>
          <cell r="H441">
            <v>-5</v>
          </cell>
          <cell r="I441">
            <v>-14.15</v>
          </cell>
          <cell r="J441">
            <v>19991031</v>
          </cell>
          <cell r="K441" t="str">
            <v>1140305003</v>
          </cell>
          <cell r="L441" t="str">
            <v>6210402005</v>
          </cell>
        </row>
        <row r="442">
          <cell r="A442" t="str">
            <v>TZ01</v>
          </cell>
          <cell r="B442">
            <v>3103010056</v>
          </cell>
          <cell r="C442" t="str">
            <v>ROUND UP/GLIFOSATO</v>
          </cell>
          <cell r="D442" t="str">
            <v>65</v>
          </cell>
          <cell r="E442">
            <v>858</v>
          </cell>
          <cell r="F442">
            <v>1</v>
          </cell>
          <cell r="G442">
            <v>2.6219999999999999</v>
          </cell>
          <cell r="H442">
            <v>-140</v>
          </cell>
          <cell r="I442">
            <v>-367.08</v>
          </cell>
          <cell r="J442">
            <v>19991031</v>
          </cell>
          <cell r="K442" t="str">
            <v>1140305003</v>
          </cell>
          <cell r="L442" t="str">
            <v>6210402005</v>
          </cell>
        </row>
        <row r="443">
          <cell r="A443" t="str">
            <v>EA01</v>
          </cell>
          <cell r="B443">
            <v>3103010056</v>
          </cell>
          <cell r="C443" t="str">
            <v>ROUND UP/GLIFOSATO</v>
          </cell>
          <cell r="D443" t="str">
            <v>66</v>
          </cell>
          <cell r="E443">
            <v>863</v>
          </cell>
          <cell r="F443">
            <v>1</v>
          </cell>
          <cell r="G443">
            <v>2.6</v>
          </cell>
          <cell r="H443">
            <v>-10</v>
          </cell>
          <cell r="I443">
            <v>-26</v>
          </cell>
          <cell r="J443">
            <v>19991031</v>
          </cell>
          <cell r="K443" t="str">
            <v>1140306003</v>
          </cell>
          <cell r="L443" t="str">
            <v>6210402006</v>
          </cell>
        </row>
        <row r="444">
          <cell r="A444" t="str">
            <v>EA01</v>
          </cell>
          <cell r="B444">
            <v>3103010056</v>
          </cell>
          <cell r="C444" t="str">
            <v>ROUND UP/GLIFOSATO</v>
          </cell>
          <cell r="D444" t="str">
            <v>66</v>
          </cell>
          <cell r="E444">
            <v>866</v>
          </cell>
          <cell r="F444">
            <v>1</v>
          </cell>
          <cell r="G444">
            <v>2.6</v>
          </cell>
          <cell r="H444">
            <v>-212</v>
          </cell>
          <cell r="I444">
            <v>-551.20000000000005</v>
          </cell>
          <cell r="J444">
            <v>19991031</v>
          </cell>
          <cell r="K444" t="str">
            <v>1140306003</v>
          </cell>
          <cell r="L444" t="str">
            <v>6210402006</v>
          </cell>
        </row>
        <row r="445">
          <cell r="A445" t="str">
            <v>EA02</v>
          </cell>
          <cell r="B445">
            <v>3103010056</v>
          </cell>
          <cell r="C445" t="str">
            <v>ROUND UP/GLIFOSATO</v>
          </cell>
          <cell r="D445" t="str">
            <v>66</v>
          </cell>
          <cell r="E445">
            <v>859</v>
          </cell>
          <cell r="F445">
            <v>1</v>
          </cell>
          <cell r="G445">
            <v>2.83</v>
          </cell>
          <cell r="H445">
            <v>-187</v>
          </cell>
          <cell r="I445">
            <v>-529.21</v>
          </cell>
          <cell r="J445">
            <v>19991031</v>
          </cell>
          <cell r="K445" t="str">
            <v>1140306003</v>
          </cell>
          <cell r="L445" t="str">
            <v>6210402006</v>
          </cell>
        </row>
        <row r="446">
          <cell r="A446" t="str">
            <v>P023</v>
          </cell>
          <cell r="B446">
            <v>3103010056</v>
          </cell>
          <cell r="C446" t="str">
            <v>ROUND UP/GLIFOSATO</v>
          </cell>
          <cell r="D446" t="str">
            <v>B1</v>
          </cell>
          <cell r="E446">
            <v>265</v>
          </cell>
          <cell r="F446">
            <v>4</v>
          </cell>
          <cell r="G446">
            <v>2.8</v>
          </cell>
          <cell r="H446">
            <v>-414</v>
          </cell>
          <cell r="I446">
            <v>-1159.1999999999998</v>
          </cell>
          <cell r="J446">
            <v>19991030</v>
          </cell>
          <cell r="K446" t="str">
            <v>1140306003</v>
          </cell>
          <cell r="L446" t="str">
            <v>6210402006</v>
          </cell>
          <cell r="M446" t="str">
            <v>9100000008</v>
          </cell>
        </row>
        <row r="447">
          <cell r="A447" t="str">
            <v>P023</v>
          </cell>
          <cell r="B447">
            <v>3103010056</v>
          </cell>
          <cell r="C447" t="str">
            <v>ROUND UP/GLIFOSATO</v>
          </cell>
          <cell r="D447" t="str">
            <v>B1</v>
          </cell>
          <cell r="E447">
            <v>266</v>
          </cell>
          <cell r="F447">
            <v>3</v>
          </cell>
          <cell r="G447">
            <v>2.8</v>
          </cell>
          <cell r="H447">
            <v>-190</v>
          </cell>
          <cell r="I447">
            <v>-532</v>
          </cell>
          <cell r="J447">
            <v>19991030</v>
          </cell>
          <cell r="K447" t="str">
            <v>1140306003</v>
          </cell>
          <cell r="L447" t="str">
            <v>6210402006</v>
          </cell>
          <cell r="M447" t="str">
            <v>9100000008</v>
          </cell>
        </row>
        <row r="448">
          <cell r="A448" t="str">
            <v>S001</v>
          </cell>
          <cell r="B448">
            <v>3103010056</v>
          </cell>
          <cell r="C448" t="str">
            <v>ROUND UP/GLIFOSATO</v>
          </cell>
          <cell r="D448" t="str">
            <v>66</v>
          </cell>
          <cell r="E448">
            <v>868</v>
          </cell>
          <cell r="F448">
            <v>1</v>
          </cell>
          <cell r="G448">
            <v>2.6</v>
          </cell>
          <cell r="H448">
            <v>-790</v>
          </cell>
          <cell r="I448">
            <v>-2054</v>
          </cell>
          <cell r="J448">
            <v>19991031</v>
          </cell>
          <cell r="K448" t="str">
            <v>1140306003</v>
          </cell>
          <cell r="L448" t="str">
            <v>6210402006</v>
          </cell>
        </row>
        <row r="449">
          <cell r="A449" t="str">
            <v>S002</v>
          </cell>
          <cell r="B449">
            <v>3103010056</v>
          </cell>
          <cell r="C449" t="str">
            <v>ROUND UP/GLIFOSATO</v>
          </cell>
          <cell r="D449" t="str">
            <v>66</v>
          </cell>
          <cell r="E449">
            <v>869</v>
          </cell>
          <cell r="F449">
            <v>1</v>
          </cell>
          <cell r="G449">
            <v>2.6</v>
          </cell>
          <cell r="H449">
            <v>-895</v>
          </cell>
          <cell r="I449">
            <v>-2327</v>
          </cell>
          <cell r="J449">
            <v>19991031</v>
          </cell>
          <cell r="K449" t="str">
            <v>1140306003</v>
          </cell>
          <cell r="L449" t="str">
            <v>6210402006</v>
          </cell>
        </row>
        <row r="450">
          <cell r="A450" t="str">
            <v>TL04</v>
          </cell>
          <cell r="B450">
            <v>3103010056</v>
          </cell>
          <cell r="C450" t="str">
            <v>ROUND UP/GLIFOSATO</v>
          </cell>
          <cell r="D450" t="str">
            <v>66</v>
          </cell>
          <cell r="E450">
            <v>853</v>
          </cell>
          <cell r="F450">
            <v>3</v>
          </cell>
          <cell r="G450">
            <v>27.439</v>
          </cell>
          <cell r="H450">
            <v>-840</v>
          </cell>
          <cell r="I450">
            <v>-23048.76</v>
          </cell>
          <cell r="J450">
            <v>19991031</v>
          </cell>
          <cell r="K450" t="str">
            <v>1140306003</v>
          </cell>
          <cell r="L450" t="str">
            <v>6210402006</v>
          </cell>
        </row>
        <row r="451">
          <cell r="A451" t="str">
            <v>TL05</v>
          </cell>
          <cell r="B451">
            <v>3103010056</v>
          </cell>
          <cell r="C451" t="str">
            <v>ROUND UP/GLIFOSATO</v>
          </cell>
          <cell r="D451" t="str">
            <v>66</v>
          </cell>
          <cell r="E451">
            <v>850</v>
          </cell>
          <cell r="F451">
            <v>3</v>
          </cell>
          <cell r="G451">
            <v>27.439</v>
          </cell>
          <cell r="H451">
            <v>-220</v>
          </cell>
          <cell r="I451">
            <v>-6036.58</v>
          </cell>
          <cell r="J451">
            <v>19991031</v>
          </cell>
          <cell r="K451" t="str">
            <v>1140306003</v>
          </cell>
          <cell r="L451" t="str">
            <v>6210402006</v>
          </cell>
        </row>
        <row r="452">
          <cell r="A452" t="str">
            <v>TL08</v>
          </cell>
          <cell r="B452">
            <v>3103010056</v>
          </cell>
          <cell r="C452" t="str">
            <v>ROUND UP/GLIFOSATO</v>
          </cell>
          <cell r="D452" t="str">
            <v>66</v>
          </cell>
          <cell r="E452">
            <v>851</v>
          </cell>
          <cell r="F452">
            <v>3</v>
          </cell>
          <cell r="G452">
            <v>27.439</v>
          </cell>
          <cell r="H452">
            <v>-180</v>
          </cell>
          <cell r="I452">
            <v>-4939.0200000000004</v>
          </cell>
          <cell r="J452">
            <v>19991031</v>
          </cell>
          <cell r="K452" t="str">
            <v>1140306003</v>
          </cell>
          <cell r="L452" t="str">
            <v>6210402006</v>
          </cell>
        </row>
        <row r="453">
          <cell r="A453" t="str">
            <v>P003</v>
          </cell>
          <cell r="B453">
            <v>3103010056</v>
          </cell>
          <cell r="C453" t="str">
            <v>ROUND UP/GLIFOSATO</v>
          </cell>
          <cell r="D453" t="str">
            <v>Q1</v>
          </cell>
          <cell r="E453">
            <v>174</v>
          </cell>
          <cell r="F453">
            <v>4</v>
          </cell>
          <cell r="G453">
            <v>2.8</v>
          </cell>
          <cell r="H453">
            <v>-205</v>
          </cell>
          <cell r="I453">
            <v>-574</v>
          </cell>
          <cell r="J453">
            <v>19991031</v>
          </cell>
          <cell r="K453" t="str">
            <v>1140335003</v>
          </cell>
          <cell r="L453" t="str">
            <v>6210402015</v>
          </cell>
          <cell r="M453" t="str">
            <v>9100000015</v>
          </cell>
        </row>
        <row r="454">
          <cell r="A454" t="str">
            <v>P001</v>
          </cell>
          <cell r="B454">
            <v>3103010056</v>
          </cell>
          <cell r="C454" t="str">
            <v>ROUND UP/GLIFOSATO</v>
          </cell>
          <cell r="D454" t="str">
            <v>L1</v>
          </cell>
          <cell r="E454">
            <v>257</v>
          </cell>
          <cell r="F454">
            <v>3</v>
          </cell>
          <cell r="G454">
            <v>2.8</v>
          </cell>
          <cell r="H454">
            <v>-30</v>
          </cell>
          <cell r="I454">
            <v>-84</v>
          </cell>
          <cell r="J454">
            <v>19991028</v>
          </cell>
          <cell r="K454" t="str">
            <v>1241506009</v>
          </cell>
          <cell r="L454" t="str">
            <v>6210402019</v>
          </cell>
          <cell r="M454" t="str">
            <v>9200000007</v>
          </cell>
        </row>
        <row r="455">
          <cell r="A455" t="str">
            <v>P023</v>
          </cell>
          <cell r="B455">
            <v>3103010061</v>
          </cell>
          <cell r="C455" t="str">
            <v>SQUADRON</v>
          </cell>
          <cell r="D455" t="str">
            <v>B1</v>
          </cell>
          <cell r="E455">
            <v>238</v>
          </cell>
          <cell r="F455">
            <v>3</v>
          </cell>
          <cell r="G455">
            <v>2.4</v>
          </cell>
          <cell r="H455">
            <v>-96</v>
          </cell>
          <cell r="I455">
            <v>-230.39999999999998</v>
          </cell>
          <cell r="J455">
            <v>19991030</v>
          </cell>
          <cell r="K455" t="str">
            <v>1140305003</v>
          </cell>
          <cell r="L455" t="str">
            <v>6210402005</v>
          </cell>
          <cell r="M455" t="str">
            <v>9100000005</v>
          </cell>
        </row>
        <row r="456">
          <cell r="A456" t="str">
            <v>P023</v>
          </cell>
          <cell r="B456">
            <v>3103010061</v>
          </cell>
          <cell r="C456" t="str">
            <v>SQUADRON</v>
          </cell>
          <cell r="D456" t="str">
            <v>B1</v>
          </cell>
          <cell r="E456">
            <v>239</v>
          </cell>
          <cell r="F456">
            <v>3</v>
          </cell>
          <cell r="G456">
            <v>2.4</v>
          </cell>
          <cell r="H456">
            <v>-54</v>
          </cell>
          <cell r="I456">
            <v>-129.6</v>
          </cell>
          <cell r="J456">
            <v>19991030</v>
          </cell>
          <cell r="K456" t="str">
            <v>1140305003</v>
          </cell>
          <cell r="L456" t="str">
            <v>6210402005</v>
          </cell>
          <cell r="M456" t="str">
            <v>9100000005</v>
          </cell>
        </row>
        <row r="457">
          <cell r="A457" t="str">
            <v>EA02</v>
          </cell>
          <cell r="B457">
            <v>3103010069</v>
          </cell>
          <cell r="C457" t="str">
            <v>TORDON 24K</v>
          </cell>
          <cell r="D457" t="str">
            <v>65</v>
          </cell>
          <cell r="E457">
            <v>904</v>
          </cell>
          <cell r="F457">
            <v>2</v>
          </cell>
          <cell r="G457">
            <v>26</v>
          </cell>
          <cell r="H457">
            <v>-10</v>
          </cell>
          <cell r="I457">
            <v>-260</v>
          </cell>
          <cell r="J457">
            <v>19991031</v>
          </cell>
          <cell r="K457" t="str">
            <v>1140305003</v>
          </cell>
          <cell r="L457" t="str">
            <v>6210402005</v>
          </cell>
        </row>
        <row r="458">
          <cell r="A458" t="str">
            <v>TA31</v>
          </cell>
          <cell r="B458">
            <v>3103010069</v>
          </cell>
          <cell r="C458" t="str">
            <v>TORDON 24K</v>
          </cell>
          <cell r="D458" t="str">
            <v>65</v>
          </cell>
          <cell r="E458">
            <v>897</v>
          </cell>
          <cell r="F458">
            <v>1</v>
          </cell>
          <cell r="G458">
            <v>26</v>
          </cell>
          <cell r="H458">
            <v>-4</v>
          </cell>
          <cell r="I458">
            <v>-104</v>
          </cell>
          <cell r="J458">
            <v>19991031</v>
          </cell>
          <cell r="K458" t="str">
            <v>1140305003</v>
          </cell>
          <cell r="L458" t="str">
            <v>6210402005</v>
          </cell>
        </row>
        <row r="459">
          <cell r="A459" t="str">
            <v>TO03</v>
          </cell>
          <cell r="B459">
            <v>3103010069</v>
          </cell>
          <cell r="C459" t="str">
            <v>TORDON 24K</v>
          </cell>
          <cell r="D459" t="str">
            <v>S1</v>
          </cell>
          <cell r="E459">
            <v>330</v>
          </cell>
          <cell r="F459">
            <v>4</v>
          </cell>
          <cell r="G459">
            <v>26</v>
          </cell>
          <cell r="H459">
            <v>-25</v>
          </cell>
          <cell r="I459">
            <v>-650</v>
          </cell>
          <cell r="J459">
            <v>19991031</v>
          </cell>
          <cell r="K459" t="str">
            <v>1140305003</v>
          </cell>
          <cell r="L459" t="str">
            <v>6210402005</v>
          </cell>
          <cell r="M459" t="str">
            <v>9100000005</v>
          </cell>
        </row>
        <row r="460">
          <cell r="A460" t="str">
            <v>TO03</v>
          </cell>
          <cell r="B460">
            <v>3103010069</v>
          </cell>
          <cell r="C460" t="str">
            <v>TORDON 24K</v>
          </cell>
          <cell r="D460" t="str">
            <v>S1</v>
          </cell>
          <cell r="E460">
            <v>331</v>
          </cell>
          <cell r="F460">
            <v>2</v>
          </cell>
          <cell r="G460">
            <v>26</v>
          </cell>
          <cell r="H460">
            <v>-18.5</v>
          </cell>
          <cell r="I460">
            <v>-481</v>
          </cell>
          <cell r="J460">
            <v>19991031</v>
          </cell>
          <cell r="K460" t="str">
            <v>1140305003</v>
          </cell>
          <cell r="L460" t="str">
            <v>6210402005</v>
          </cell>
          <cell r="M460" t="str">
            <v>9100000005</v>
          </cell>
        </row>
        <row r="461">
          <cell r="A461" t="str">
            <v>TO03</v>
          </cell>
          <cell r="B461">
            <v>3103010069</v>
          </cell>
          <cell r="C461" t="str">
            <v>TORDON 24K</v>
          </cell>
          <cell r="D461" t="str">
            <v>S1</v>
          </cell>
          <cell r="E461">
            <v>332</v>
          </cell>
          <cell r="F461">
            <v>3</v>
          </cell>
          <cell r="G461">
            <v>26</v>
          </cell>
          <cell r="H461">
            <v>-5</v>
          </cell>
          <cell r="I461">
            <v>-130</v>
          </cell>
          <cell r="J461">
            <v>19991031</v>
          </cell>
          <cell r="K461" t="str">
            <v>1140305003</v>
          </cell>
          <cell r="L461" t="str">
            <v>6210402005</v>
          </cell>
          <cell r="M461" t="str">
            <v>9100000005</v>
          </cell>
        </row>
        <row r="462">
          <cell r="A462" t="str">
            <v>P023</v>
          </cell>
          <cell r="B462">
            <v>3103010069</v>
          </cell>
          <cell r="C462" t="str">
            <v>TORDON 24K</v>
          </cell>
          <cell r="D462" t="str">
            <v>B1</v>
          </cell>
          <cell r="E462">
            <v>267</v>
          </cell>
          <cell r="F462">
            <v>1</v>
          </cell>
          <cell r="G462">
            <v>23.5</v>
          </cell>
          <cell r="H462">
            <v>-5</v>
          </cell>
          <cell r="I462">
            <v>-117.5</v>
          </cell>
          <cell r="J462">
            <v>19991030</v>
          </cell>
          <cell r="K462" t="str">
            <v>5120204000</v>
          </cell>
          <cell r="L462" t="str">
            <v>6210402019</v>
          </cell>
          <cell r="M462" t="str">
            <v>9200000008</v>
          </cell>
        </row>
        <row r="463">
          <cell r="A463" t="str">
            <v>P005</v>
          </cell>
          <cell r="B463">
            <v>3103010070</v>
          </cell>
          <cell r="C463" t="str">
            <v>TRIFLURALINA</v>
          </cell>
          <cell r="D463" t="str">
            <v>H1</v>
          </cell>
          <cell r="E463">
            <v>200</v>
          </cell>
          <cell r="F463">
            <v>1</v>
          </cell>
          <cell r="G463">
            <v>2.85</v>
          </cell>
          <cell r="H463">
            <v>-174</v>
          </cell>
          <cell r="I463">
            <v>-495.90000000000003</v>
          </cell>
          <cell r="J463">
            <v>19991028</v>
          </cell>
          <cell r="K463" t="str">
            <v>1140303003</v>
          </cell>
          <cell r="L463" t="str">
            <v>6210402003</v>
          </cell>
          <cell r="M463" t="str">
            <v>9100000003</v>
          </cell>
        </row>
        <row r="464">
          <cell r="A464" t="str">
            <v>P005</v>
          </cell>
          <cell r="B464">
            <v>3103010070</v>
          </cell>
          <cell r="C464" t="str">
            <v>TRIFLURALINA</v>
          </cell>
          <cell r="D464" t="str">
            <v>H1</v>
          </cell>
          <cell r="E464">
            <v>201</v>
          </cell>
          <cell r="F464">
            <v>1</v>
          </cell>
          <cell r="G464">
            <v>2.85</v>
          </cell>
          <cell r="H464">
            <v>-490</v>
          </cell>
          <cell r="I464">
            <v>-1396.5</v>
          </cell>
          <cell r="J464">
            <v>19991028</v>
          </cell>
          <cell r="K464" t="str">
            <v>1140303003</v>
          </cell>
          <cell r="L464" t="str">
            <v>6210402003</v>
          </cell>
          <cell r="M464" t="str">
            <v>9100000003</v>
          </cell>
        </row>
        <row r="465">
          <cell r="A465" t="str">
            <v>P005</v>
          </cell>
          <cell r="B465">
            <v>3103010070</v>
          </cell>
          <cell r="C465" t="str">
            <v>TRIFLURALINA</v>
          </cell>
          <cell r="D465" t="str">
            <v>H1</v>
          </cell>
          <cell r="E465">
            <v>202</v>
          </cell>
          <cell r="F465">
            <v>1</v>
          </cell>
          <cell r="G465">
            <v>2.85</v>
          </cell>
          <cell r="H465">
            <v>-240</v>
          </cell>
          <cell r="I465">
            <v>-684</v>
          </cell>
          <cell r="J465">
            <v>19991028</v>
          </cell>
          <cell r="K465" t="str">
            <v>1140303003</v>
          </cell>
          <cell r="L465" t="str">
            <v>6210402003</v>
          </cell>
          <cell r="M465" t="str">
            <v>9100000003</v>
          </cell>
        </row>
        <row r="466">
          <cell r="A466" t="str">
            <v>MD01</v>
          </cell>
          <cell r="B466">
            <v>3103010072</v>
          </cell>
          <cell r="C466" t="str">
            <v>TWIN PACK</v>
          </cell>
          <cell r="D466" t="str">
            <v>63</v>
          </cell>
          <cell r="E466">
            <v>620</v>
          </cell>
          <cell r="F466">
            <v>1</v>
          </cell>
          <cell r="G466">
            <v>9.35</v>
          </cell>
          <cell r="H466">
            <v>-220</v>
          </cell>
          <cell r="I466">
            <v>-2057</v>
          </cell>
          <cell r="J466">
            <v>19991031</v>
          </cell>
          <cell r="K466" t="str">
            <v>1140303003</v>
          </cell>
          <cell r="L466" t="str">
            <v>6210402003</v>
          </cell>
        </row>
        <row r="467">
          <cell r="A467" t="str">
            <v>MF09</v>
          </cell>
          <cell r="B467">
            <v>3103010072</v>
          </cell>
          <cell r="C467" t="str">
            <v>TWIN PACK</v>
          </cell>
          <cell r="D467" t="str">
            <v>63</v>
          </cell>
          <cell r="E467">
            <v>649</v>
          </cell>
          <cell r="F467">
            <v>3</v>
          </cell>
          <cell r="G467">
            <v>9.35</v>
          </cell>
          <cell r="H467">
            <v>-120</v>
          </cell>
          <cell r="I467">
            <v>-1122</v>
          </cell>
          <cell r="J467">
            <v>19991031</v>
          </cell>
          <cell r="K467" t="str">
            <v>1140303003</v>
          </cell>
          <cell r="L467" t="str">
            <v>6210402003</v>
          </cell>
        </row>
        <row r="468">
          <cell r="A468" t="str">
            <v>MF23</v>
          </cell>
          <cell r="B468">
            <v>3103010072</v>
          </cell>
          <cell r="C468" t="str">
            <v>TWIN PACK</v>
          </cell>
          <cell r="D468" t="str">
            <v>63</v>
          </cell>
          <cell r="E468">
            <v>631</v>
          </cell>
          <cell r="F468">
            <v>3</v>
          </cell>
          <cell r="G468">
            <v>26</v>
          </cell>
          <cell r="H468">
            <v>-2010</v>
          </cell>
          <cell r="I468">
            <v>-52260</v>
          </cell>
          <cell r="J468">
            <v>19991031</v>
          </cell>
          <cell r="K468" t="str">
            <v>1140303003</v>
          </cell>
          <cell r="L468" t="str">
            <v>6210402003</v>
          </cell>
        </row>
        <row r="469">
          <cell r="A469" t="str">
            <v>MF28</v>
          </cell>
          <cell r="B469">
            <v>3103010072</v>
          </cell>
          <cell r="C469" t="str">
            <v>TWIN PACK</v>
          </cell>
          <cell r="D469" t="str">
            <v>63</v>
          </cell>
          <cell r="E469">
            <v>641</v>
          </cell>
          <cell r="F469">
            <v>3</v>
          </cell>
          <cell r="G469">
            <v>26</v>
          </cell>
          <cell r="H469">
            <v>-300</v>
          </cell>
          <cell r="I469">
            <v>-7800</v>
          </cell>
          <cell r="J469">
            <v>19991031</v>
          </cell>
          <cell r="K469" t="str">
            <v>1140303003</v>
          </cell>
          <cell r="L469" t="str">
            <v>6210402003</v>
          </cell>
        </row>
        <row r="470">
          <cell r="A470" t="str">
            <v>MF29</v>
          </cell>
          <cell r="B470">
            <v>3103010072</v>
          </cell>
          <cell r="C470" t="str">
            <v>TWIN PACK</v>
          </cell>
          <cell r="D470" t="str">
            <v>63</v>
          </cell>
          <cell r="E470">
            <v>636</v>
          </cell>
          <cell r="F470">
            <v>4</v>
          </cell>
          <cell r="G470">
            <v>26</v>
          </cell>
          <cell r="H470">
            <v>-480</v>
          </cell>
          <cell r="I470">
            <v>-12480</v>
          </cell>
          <cell r="J470">
            <v>19991031</v>
          </cell>
          <cell r="K470" t="str">
            <v>1140303003</v>
          </cell>
          <cell r="L470" t="str">
            <v>6210402003</v>
          </cell>
        </row>
        <row r="471">
          <cell r="A471" t="str">
            <v>MF32</v>
          </cell>
          <cell r="B471">
            <v>3103010072</v>
          </cell>
          <cell r="C471" t="str">
            <v>TWIN PACK</v>
          </cell>
          <cell r="D471" t="str">
            <v>63</v>
          </cell>
          <cell r="E471">
            <v>640</v>
          </cell>
          <cell r="F471">
            <v>4</v>
          </cell>
          <cell r="G471">
            <v>26</v>
          </cell>
          <cell r="H471">
            <v>-780</v>
          </cell>
          <cell r="I471">
            <v>-20280</v>
          </cell>
          <cell r="J471">
            <v>19991031</v>
          </cell>
          <cell r="K471" t="str">
            <v>1140303003</v>
          </cell>
          <cell r="L471" t="str">
            <v>6210402003</v>
          </cell>
        </row>
        <row r="472">
          <cell r="A472" t="str">
            <v>MF33</v>
          </cell>
          <cell r="B472">
            <v>3103010072</v>
          </cell>
          <cell r="C472" t="str">
            <v>TWIN PACK</v>
          </cell>
          <cell r="D472" t="str">
            <v>63</v>
          </cell>
          <cell r="E472">
            <v>647</v>
          </cell>
          <cell r="F472">
            <v>4</v>
          </cell>
          <cell r="G472">
            <v>26</v>
          </cell>
          <cell r="H472">
            <v>-240</v>
          </cell>
          <cell r="I472">
            <v>-6240</v>
          </cell>
          <cell r="J472">
            <v>19991031</v>
          </cell>
          <cell r="K472" t="str">
            <v>1140303003</v>
          </cell>
          <cell r="L472" t="str">
            <v>6210402003</v>
          </cell>
        </row>
        <row r="473">
          <cell r="A473" t="str">
            <v>MF34</v>
          </cell>
          <cell r="B473">
            <v>3103010072</v>
          </cell>
          <cell r="C473" t="str">
            <v>TWIN PACK</v>
          </cell>
          <cell r="D473" t="str">
            <v>63</v>
          </cell>
          <cell r="E473">
            <v>646</v>
          </cell>
          <cell r="F473">
            <v>2</v>
          </cell>
          <cell r="G473">
            <v>9.35</v>
          </cell>
          <cell r="H473">
            <v>-300</v>
          </cell>
          <cell r="I473">
            <v>-2805</v>
          </cell>
          <cell r="J473">
            <v>19991031</v>
          </cell>
          <cell r="K473" t="str">
            <v>1140303003</v>
          </cell>
          <cell r="L473" t="str">
            <v>6210402003</v>
          </cell>
        </row>
        <row r="474">
          <cell r="A474" t="str">
            <v>MF35</v>
          </cell>
          <cell r="B474">
            <v>3103010072</v>
          </cell>
          <cell r="C474" t="str">
            <v>TWIN PACK</v>
          </cell>
          <cell r="D474" t="str">
            <v>63</v>
          </cell>
          <cell r="E474">
            <v>645</v>
          </cell>
          <cell r="F474">
            <v>3</v>
          </cell>
          <cell r="G474">
            <v>26</v>
          </cell>
          <cell r="H474">
            <v>-370</v>
          </cell>
          <cell r="I474">
            <v>-9620</v>
          </cell>
          <cell r="J474">
            <v>19991031</v>
          </cell>
          <cell r="K474" t="str">
            <v>1140303003</v>
          </cell>
          <cell r="L474" t="str">
            <v>6210402003</v>
          </cell>
        </row>
        <row r="475">
          <cell r="A475" t="str">
            <v>MF39</v>
          </cell>
          <cell r="B475">
            <v>3103010072</v>
          </cell>
          <cell r="C475" t="str">
            <v>TWIN PACK</v>
          </cell>
          <cell r="D475" t="str">
            <v>63</v>
          </cell>
          <cell r="E475">
            <v>634</v>
          </cell>
          <cell r="F475">
            <v>5</v>
          </cell>
          <cell r="G475">
            <v>9.35</v>
          </cell>
          <cell r="H475">
            <v>-380</v>
          </cell>
          <cell r="I475">
            <v>-3553</v>
          </cell>
          <cell r="J475">
            <v>19991031</v>
          </cell>
          <cell r="K475" t="str">
            <v>1140303003</v>
          </cell>
          <cell r="L475" t="str">
            <v>6210402003</v>
          </cell>
        </row>
        <row r="476">
          <cell r="A476" t="str">
            <v>P012</v>
          </cell>
          <cell r="B476">
            <v>3103010072</v>
          </cell>
          <cell r="C476" t="str">
            <v>TWIN PACK</v>
          </cell>
          <cell r="D476" t="str">
            <v>N1</v>
          </cell>
          <cell r="E476">
            <v>324</v>
          </cell>
          <cell r="F476">
            <v>3</v>
          </cell>
          <cell r="G476">
            <v>26</v>
          </cell>
          <cell r="H476">
            <v>-78</v>
          </cell>
          <cell r="I476">
            <v>-2028</v>
          </cell>
          <cell r="J476">
            <v>19991031</v>
          </cell>
          <cell r="K476" t="str">
            <v>1140303003</v>
          </cell>
          <cell r="L476" t="str">
            <v>6210402003</v>
          </cell>
          <cell r="M476" t="str">
            <v>9100000003</v>
          </cell>
        </row>
        <row r="477">
          <cell r="A477" t="str">
            <v>P012</v>
          </cell>
          <cell r="B477">
            <v>3103010072</v>
          </cell>
          <cell r="C477" t="str">
            <v>TWIN PACK</v>
          </cell>
          <cell r="D477" t="str">
            <v>N1</v>
          </cell>
          <cell r="E477">
            <v>326</v>
          </cell>
          <cell r="F477">
            <v>4</v>
          </cell>
          <cell r="G477">
            <v>26</v>
          </cell>
          <cell r="H477">
            <v>-33</v>
          </cell>
          <cell r="I477">
            <v>-858</v>
          </cell>
          <cell r="J477">
            <v>19991031</v>
          </cell>
          <cell r="K477" t="str">
            <v>1140303003</v>
          </cell>
          <cell r="L477" t="str">
            <v>6210402003</v>
          </cell>
          <cell r="M477" t="str">
            <v>9100000003</v>
          </cell>
        </row>
        <row r="478">
          <cell r="A478" t="str">
            <v>P012</v>
          </cell>
          <cell r="B478">
            <v>3103010072</v>
          </cell>
          <cell r="C478" t="str">
            <v>TWIN PACK</v>
          </cell>
          <cell r="D478" t="str">
            <v>N1</v>
          </cell>
          <cell r="E478">
            <v>327</v>
          </cell>
          <cell r="F478">
            <v>2</v>
          </cell>
          <cell r="G478">
            <v>26</v>
          </cell>
          <cell r="H478">
            <v>-74</v>
          </cell>
          <cell r="I478">
            <v>-1924</v>
          </cell>
          <cell r="J478">
            <v>19991031</v>
          </cell>
          <cell r="K478" t="str">
            <v>1140303003</v>
          </cell>
          <cell r="L478" t="str">
            <v>6210402003</v>
          </cell>
          <cell r="M478" t="str">
            <v>9100000003</v>
          </cell>
        </row>
        <row r="479">
          <cell r="A479" t="str">
            <v>P012</v>
          </cell>
          <cell r="B479">
            <v>3103010072</v>
          </cell>
          <cell r="C479" t="str">
            <v>TWIN PACK</v>
          </cell>
          <cell r="D479" t="str">
            <v>N1</v>
          </cell>
          <cell r="E479">
            <v>330</v>
          </cell>
          <cell r="F479">
            <v>3</v>
          </cell>
          <cell r="G479">
            <v>26</v>
          </cell>
          <cell r="H479">
            <v>-100</v>
          </cell>
          <cell r="I479">
            <v>-2600</v>
          </cell>
          <cell r="J479">
            <v>19991031</v>
          </cell>
          <cell r="K479" t="str">
            <v>1140303003</v>
          </cell>
          <cell r="L479" t="str">
            <v>6210402003</v>
          </cell>
          <cell r="M479" t="str">
            <v>9100000003</v>
          </cell>
        </row>
        <row r="480">
          <cell r="A480" t="str">
            <v>P012</v>
          </cell>
          <cell r="B480">
            <v>3103010072</v>
          </cell>
          <cell r="C480" t="str">
            <v>TWIN PACK</v>
          </cell>
          <cell r="D480" t="str">
            <v>N1</v>
          </cell>
          <cell r="E480">
            <v>331</v>
          </cell>
          <cell r="F480">
            <v>3</v>
          </cell>
          <cell r="G480">
            <v>26</v>
          </cell>
          <cell r="H480">
            <v>-138</v>
          </cell>
          <cell r="I480">
            <v>-3588</v>
          </cell>
          <cell r="J480">
            <v>19991031</v>
          </cell>
          <cell r="K480" t="str">
            <v>1140303003</v>
          </cell>
          <cell r="L480" t="str">
            <v>6210402003</v>
          </cell>
          <cell r="M480" t="str">
            <v>9100000003</v>
          </cell>
        </row>
        <row r="481">
          <cell r="A481" t="str">
            <v>P014</v>
          </cell>
          <cell r="B481">
            <v>3103010072</v>
          </cell>
          <cell r="C481" t="str">
            <v>TWIN PACK</v>
          </cell>
          <cell r="D481" t="str">
            <v>S1</v>
          </cell>
          <cell r="E481">
            <v>289</v>
          </cell>
          <cell r="F481">
            <v>5</v>
          </cell>
          <cell r="G481">
            <v>9</v>
          </cell>
          <cell r="H481">
            <v>-300</v>
          </cell>
          <cell r="I481">
            <v>-2700</v>
          </cell>
          <cell r="J481">
            <v>19991031</v>
          </cell>
          <cell r="K481" t="str">
            <v>1140303003</v>
          </cell>
          <cell r="L481" t="str">
            <v>6210402003</v>
          </cell>
          <cell r="M481" t="str">
            <v>9100000003</v>
          </cell>
        </row>
        <row r="482">
          <cell r="A482" t="str">
            <v>P014</v>
          </cell>
          <cell r="B482">
            <v>3103010072</v>
          </cell>
          <cell r="C482" t="str">
            <v>TWIN PACK</v>
          </cell>
          <cell r="D482" t="str">
            <v>S1</v>
          </cell>
          <cell r="E482">
            <v>290</v>
          </cell>
          <cell r="F482">
            <v>5</v>
          </cell>
          <cell r="G482">
            <v>9</v>
          </cell>
          <cell r="H482">
            <v>-300</v>
          </cell>
          <cell r="I482">
            <v>-2700</v>
          </cell>
          <cell r="J482">
            <v>19991031</v>
          </cell>
          <cell r="K482" t="str">
            <v>1140303003</v>
          </cell>
          <cell r="L482" t="str">
            <v>6210402003</v>
          </cell>
          <cell r="M482" t="str">
            <v>9100000003</v>
          </cell>
        </row>
        <row r="483">
          <cell r="A483" t="str">
            <v>P014</v>
          </cell>
          <cell r="B483">
            <v>3103010072</v>
          </cell>
          <cell r="C483" t="str">
            <v>TWIN PACK</v>
          </cell>
          <cell r="D483" t="str">
            <v>S1</v>
          </cell>
          <cell r="E483">
            <v>293</v>
          </cell>
          <cell r="F483">
            <v>4</v>
          </cell>
          <cell r="G483">
            <v>9</v>
          </cell>
          <cell r="H483">
            <v>-200</v>
          </cell>
          <cell r="I483">
            <v>-1800</v>
          </cell>
          <cell r="J483">
            <v>19991031</v>
          </cell>
          <cell r="K483" t="str">
            <v>1140303003</v>
          </cell>
          <cell r="L483" t="str">
            <v>6210402003</v>
          </cell>
          <cell r="M483" t="str">
            <v>9100000003</v>
          </cell>
        </row>
        <row r="484">
          <cell r="A484" t="str">
            <v>P014</v>
          </cell>
          <cell r="B484">
            <v>3103010072</v>
          </cell>
          <cell r="C484" t="str">
            <v>TWIN PACK</v>
          </cell>
          <cell r="D484" t="str">
            <v>S1</v>
          </cell>
          <cell r="E484">
            <v>294</v>
          </cell>
          <cell r="F484">
            <v>4</v>
          </cell>
          <cell r="G484">
            <v>9</v>
          </cell>
          <cell r="H484">
            <v>-300</v>
          </cell>
          <cell r="I484">
            <v>-2700</v>
          </cell>
          <cell r="J484">
            <v>19991031</v>
          </cell>
          <cell r="K484" t="str">
            <v>1140303003</v>
          </cell>
          <cell r="L484" t="str">
            <v>6210402003</v>
          </cell>
          <cell r="M484" t="str">
            <v>9100000003</v>
          </cell>
        </row>
        <row r="485">
          <cell r="A485" t="str">
            <v>P014</v>
          </cell>
          <cell r="B485">
            <v>3103010072</v>
          </cell>
          <cell r="C485" t="str">
            <v>TWIN PACK</v>
          </cell>
          <cell r="D485" t="str">
            <v>S1</v>
          </cell>
          <cell r="E485">
            <v>297</v>
          </cell>
          <cell r="F485">
            <v>3</v>
          </cell>
          <cell r="G485">
            <v>9</v>
          </cell>
          <cell r="H485">
            <v>-300</v>
          </cell>
          <cell r="I485">
            <v>-2700</v>
          </cell>
          <cell r="J485">
            <v>19991031</v>
          </cell>
          <cell r="K485" t="str">
            <v>1140303003</v>
          </cell>
          <cell r="L485" t="str">
            <v>6210402003</v>
          </cell>
          <cell r="M485" t="str">
            <v>9100000003</v>
          </cell>
        </row>
        <row r="486">
          <cell r="A486" t="str">
            <v>P014</v>
          </cell>
          <cell r="B486">
            <v>3103010072</v>
          </cell>
          <cell r="C486" t="str">
            <v>TWIN PACK</v>
          </cell>
          <cell r="D486" t="str">
            <v>S1</v>
          </cell>
          <cell r="E486">
            <v>298</v>
          </cell>
          <cell r="F486">
            <v>3</v>
          </cell>
          <cell r="G486">
            <v>9</v>
          </cell>
          <cell r="H486">
            <v>-100</v>
          </cell>
          <cell r="I486">
            <v>-900</v>
          </cell>
          <cell r="J486">
            <v>19991031</v>
          </cell>
          <cell r="K486" t="str">
            <v>1140303003</v>
          </cell>
          <cell r="L486" t="str">
            <v>6210402003</v>
          </cell>
          <cell r="M486" t="str">
            <v>9100000003</v>
          </cell>
        </row>
        <row r="487">
          <cell r="A487" t="str">
            <v>S001</v>
          </cell>
          <cell r="B487">
            <v>3103010072</v>
          </cell>
          <cell r="C487" t="str">
            <v>TWIN PACK</v>
          </cell>
          <cell r="D487" t="str">
            <v>63</v>
          </cell>
          <cell r="E487">
            <v>623</v>
          </cell>
          <cell r="F487">
            <v>3</v>
          </cell>
          <cell r="G487">
            <v>9.35</v>
          </cell>
          <cell r="H487">
            <v>-760</v>
          </cell>
          <cell r="I487">
            <v>-7106</v>
          </cell>
          <cell r="J487">
            <v>19991031</v>
          </cell>
          <cell r="K487" t="str">
            <v>1140303003</v>
          </cell>
          <cell r="L487" t="str">
            <v>6210402003</v>
          </cell>
        </row>
        <row r="488">
          <cell r="A488" t="str">
            <v>S002</v>
          </cell>
          <cell r="B488">
            <v>3103010072</v>
          </cell>
          <cell r="C488" t="str">
            <v>TWIN PACK</v>
          </cell>
          <cell r="D488" t="str">
            <v>63</v>
          </cell>
          <cell r="E488">
            <v>626</v>
          </cell>
          <cell r="F488">
            <v>3</v>
          </cell>
          <cell r="G488">
            <v>9.35</v>
          </cell>
          <cell r="H488">
            <v>-260</v>
          </cell>
          <cell r="I488">
            <v>-2431</v>
          </cell>
          <cell r="J488">
            <v>19991031</v>
          </cell>
          <cell r="K488" t="str">
            <v>1140303003</v>
          </cell>
          <cell r="L488" t="str">
            <v>6210402003</v>
          </cell>
        </row>
        <row r="489">
          <cell r="A489" t="str">
            <v>TG01</v>
          </cell>
          <cell r="B489">
            <v>3103010072</v>
          </cell>
          <cell r="C489" t="str">
            <v>TWIN PACK</v>
          </cell>
          <cell r="D489" t="str">
            <v>63</v>
          </cell>
          <cell r="E489">
            <v>612</v>
          </cell>
          <cell r="F489">
            <v>3</v>
          </cell>
          <cell r="G489">
            <v>9.35</v>
          </cell>
          <cell r="H489">
            <v>-1140</v>
          </cell>
          <cell r="I489">
            <v>-10659</v>
          </cell>
          <cell r="J489">
            <v>19991031</v>
          </cell>
          <cell r="K489" t="str">
            <v>1140303003</v>
          </cell>
          <cell r="L489" t="str">
            <v>6210402003</v>
          </cell>
        </row>
        <row r="490">
          <cell r="A490" t="str">
            <v>TG02</v>
          </cell>
          <cell r="B490">
            <v>3103010072</v>
          </cell>
          <cell r="C490" t="str">
            <v>TWIN PACK</v>
          </cell>
          <cell r="D490" t="str">
            <v>63</v>
          </cell>
          <cell r="E490">
            <v>616</v>
          </cell>
          <cell r="F490">
            <v>3</v>
          </cell>
          <cell r="G490">
            <v>9.35</v>
          </cell>
          <cell r="H490">
            <v>-880</v>
          </cell>
          <cell r="I490">
            <v>-8228</v>
          </cell>
          <cell r="J490">
            <v>19991031</v>
          </cell>
          <cell r="K490" t="str">
            <v>1140303003</v>
          </cell>
          <cell r="L490" t="str">
            <v>6210402003</v>
          </cell>
        </row>
        <row r="491">
          <cell r="A491" t="str">
            <v>TG03</v>
          </cell>
          <cell r="B491">
            <v>3103010072</v>
          </cell>
          <cell r="C491" t="str">
            <v>TWIN PACK</v>
          </cell>
          <cell r="D491" t="str">
            <v>63</v>
          </cell>
          <cell r="E491">
            <v>613</v>
          </cell>
          <cell r="F491">
            <v>7</v>
          </cell>
          <cell r="G491">
            <v>9.35</v>
          </cell>
          <cell r="H491">
            <v>-1200</v>
          </cell>
          <cell r="I491">
            <v>-11220</v>
          </cell>
          <cell r="J491">
            <v>19991031</v>
          </cell>
          <cell r="K491" t="str">
            <v>1140303003</v>
          </cell>
          <cell r="L491" t="str">
            <v>6210402003</v>
          </cell>
        </row>
        <row r="492">
          <cell r="A492" t="str">
            <v>TG28</v>
          </cell>
          <cell r="B492">
            <v>3103010072</v>
          </cell>
          <cell r="C492" t="str">
            <v>TWIN PACK</v>
          </cell>
          <cell r="D492" t="str">
            <v>63</v>
          </cell>
          <cell r="E492">
            <v>614</v>
          </cell>
          <cell r="F492">
            <v>3</v>
          </cell>
          <cell r="G492">
            <v>9.35</v>
          </cell>
          <cell r="H492">
            <v>-660</v>
          </cell>
          <cell r="I492">
            <v>-6171</v>
          </cell>
          <cell r="J492">
            <v>19991031</v>
          </cell>
          <cell r="K492" t="str">
            <v>1140303003</v>
          </cell>
          <cell r="L492" t="str">
            <v>6210402003</v>
          </cell>
        </row>
        <row r="493">
          <cell r="A493" t="str">
            <v>TG29</v>
          </cell>
          <cell r="B493">
            <v>3103010072</v>
          </cell>
          <cell r="C493" t="str">
            <v>TWIN PACK</v>
          </cell>
          <cell r="D493" t="str">
            <v>63</v>
          </cell>
          <cell r="E493">
            <v>611</v>
          </cell>
          <cell r="F493">
            <v>4</v>
          </cell>
          <cell r="G493">
            <v>9.35</v>
          </cell>
          <cell r="H493">
            <v>-420</v>
          </cell>
          <cell r="I493">
            <v>-3927</v>
          </cell>
          <cell r="J493">
            <v>19991031</v>
          </cell>
          <cell r="K493" t="str">
            <v>1140303003</v>
          </cell>
          <cell r="L493" t="str">
            <v>6210402003</v>
          </cell>
        </row>
        <row r="494">
          <cell r="A494" t="str">
            <v>TG31</v>
          </cell>
          <cell r="B494">
            <v>3103010072</v>
          </cell>
          <cell r="C494" t="str">
            <v>TWIN PACK</v>
          </cell>
          <cell r="D494" t="str">
            <v>63</v>
          </cell>
          <cell r="E494">
            <v>615</v>
          </cell>
          <cell r="F494">
            <v>2</v>
          </cell>
          <cell r="G494">
            <v>9.35</v>
          </cell>
          <cell r="H494">
            <v>-400</v>
          </cell>
          <cell r="I494">
            <v>-3740</v>
          </cell>
          <cell r="J494">
            <v>19991031</v>
          </cell>
          <cell r="K494" t="str">
            <v>1140303003</v>
          </cell>
          <cell r="L494" t="str">
            <v>6210402003</v>
          </cell>
        </row>
        <row r="495">
          <cell r="A495" t="str">
            <v>TL04</v>
          </cell>
          <cell r="B495">
            <v>3103010072</v>
          </cell>
          <cell r="C495" t="str">
            <v>TWIN PACK</v>
          </cell>
          <cell r="D495" t="str">
            <v>63</v>
          </cell>
          <cell r="E495">
            <v>622</v>
          </cell>
          <cell r="F495">
            <v>5</v>
          </cell>
          <cell r="G495">
            <v>9.35</v>
          </cell>
          <cell r="H495">
            <v>-270</v>
          </cell>
          <cell r="I495">
            <v>-2524.5</v>
          </cell>
          <cell r="J495">
            <v>19991031</v>
          </cell>
          <cell r="K495" t="str">
            <v>1140303003</v>
          </cell>
          <cell r="L495" t="str">
            <v>6210402003</v>
          </cell>
        </row>
        <row r="496">
          <cell r="A496" t="str">
            <v>TL06</v>
          </cell>
          <cell r="B496">
            <v>3103010072</v>
          </cell>
          <cell r="C496" t="str">
            <v>TWIN PACK</v>
          </cell>
          <cell r="D496" t="str">
            <v>63</v>
          </cell>
          <cell r="E496">
            <v>621</v>
          </cell>
          <cell r="F496">
            <v>6</v>
          </cell>
          <cell r="G496">
            <v>9.35</v>
          </cell>
          <cell r="H496">
            <v>-400</v>
          </cell>
          <cell r="I496">
            <v>-3740</v>
          </cell>
          <cell r="J496">
            <v>19991031</v>
          </cell>
          <cell r="K496" t="str">
            <v>1140303003</v>
          </cell>
          <cell r="L496" t="str">
            <v>6210402003</v>
          </cell>
        </row>
        <row r="497">
          <cell r="A497" t="str">
            <v>TO12</v>
          </cell>
          <cell r="B497">
            <v>3103010072</v>
          </cell>
          <cell r="C497" t="str">
            <v>TWIN PACK</v>
          </cell>
          <cell r="D497" t="str">
            <v>S1</v>
          </cell>
          <cell r="E497">
            <v>334</v>
          </cell>
          <cell r="F497">
            <v>4</v>
          </cell>
          <cell r="G497">
            <v>9.35</v>
          </cell>
          <cell r="H497">
            <v>-250</v>
          </cell>
          <cell r="I497">
            <v>-2337.5</v>
          </cell>
          <cell r="J497">
            <v>19991031</v>
          </cell>
          <cell r="K497" t="str">
            <v>1140303003</v>
          </cell>
          <cell r="L497" t="str">
            <v>6210402003</v>
          </cell>
          <cell r="M497" t="str">
            <v>9100000003</v>
          </cell>
        </row>
        <row r="498">
          <cell r="A498" t="str">
            <v>TO12</v>
          </cell>
          <cell r="B498">
            <v>3103010072</v>
          </cell>
          <cell r="C498" t="str">
            <v>TWIN PACK</v>
          </cell>
          <cell r="D498" t="str">
            <v>S1</v>
          </cell>
          <cell r="E498">
            <v>335</v>
          </cell>
          <cell r="F498">
            <v>4</v>
          </cell>
          <cell r="G498">
            <v>9.35</v>
          </cell>
          <cell r="H498">
            <v>-250</v>
          </cell>
          <cell r="I498">
            <v>-2337.5</v>
          </cell>
          <cell r="J498">
            <v>19991031</v>
          </cell>
          <cell r="K498" t="str">
            <v>1140303003</v>
          </cell>
          <cell r="L498" t="str">
            <v>6210402003</v>
          </cell>
          <cell r="M498" t="str">
            <v>9100000003</v>
          </cell>
        </row>
        <row r="499">
          <cell r="A499" t="str">
            <v>TZ01</v>
          </cell>
          <cell r="B499">
            <v>3103010072</v>
          </cell>
          <cell r="C499" t="str">
            <v>TWIN PACK</v>
          </cell>
          <cell r="D499" t="str">
            <v>63</v>
          </cell>
          <cell r="E499">
            <v>607</v>
          </cell>
          <cell r="F499">
            <v>1</v>
          </cell>
          <cell r="G499">
            <v>9</v>
          </cell>
          <cell r="H499">
            <v>-410</v>
          </cell>
          <cell r="I499">
            <v>-3690</v>
          </cell>
          <cell r="J499">
            <v>19991031</v>
          </cell>
          <cell r="K499" t="str">
            <v>1140303003</v>
          </cell>
          <cell r="L499" t="str">
            <v>6210402003</v>
          </cell>
        </row>
        <row r="500">
          <cell r="A500" t="str">
            <v>TZ02</v>
          </cell>
          <cell r="B500">
            <v>3103010072</v>
          </cell>
          <cell r="C500" t="str">
            <v>TWIN PACK</v>
          </cell>
          <cell r="D500" t="str">
            <v>63</v>
          </cell>
          <cell r="E500">
            <v>610</v>
          </cell>
          <cell r="F500">
            <v>3</v>
          </cell>
          <cell r="G500">
            <v>9.35</v>
          </cell>
          <cell r="H500">
            <v>-128</v>
          </cell>
          <cell r="I500">
            <v>-1196.8</v>
          </cell>
          <cell r="J500">
            <v>19991031</v>
          </cell>
          <cell r="K500" t="str">
            <v>1140303003</v>
          </cell>
          <cell r="L500" t="str">
            <v>6210402003</v>
          </cell>
        </row>
        <row r="501">
          <cell r="A501" t="str">
            <v>TA26</v>
          </cell>
          <cell r="B501">
            <v>3103010072</v>
          </cell>
          <cell r="C501" t="str">
            <v>TWIN PACK</v>
          </cell>
          <cell r="D501" t="str">
            <v>64</v>
          </cell>
          <cell r="E501">
            <v>156</v>
          </cell>
          <cell r="F501">
            <v>3</v>
          </cell>
          <cell r="G501">
            <v>9.35</v>
          </cell>
          <cell r="H501">
            <v>-481</v>
          </cell>
          <cell r="I501">
            <v>-4497.3499999999995</v>
          </cell>
          <cell r="J501">
            <v>19991031</v>
          </cell>
          <cell r="K501" t="str">
            <v>1140304003</v>
          </cell>
          <cell r="L501" t="str">
            <v>6210402004</v>
          </cell>
        </row>
        <row r="502">
          <cell r="A502" t="str">
            <v>TA33</v>
          </cell>
          <cell r="B502">
            <v>3103010072</v>
          </cell>
          <cell r="C502" t="str">
            <v>TWIN PACK</v>
          </cell>
          <cell r="D502" t="str">
            <v>64</v>
          </cell>
          <cell r="E502">
            <v>161</v>
          </cell>
          <cell r="F502">
            <v>1</v>
          </cell>
          <cell r="G502">
            <v>9.35</v>
          </cell>
          <cell r="H502">
            <v>-100</v>
          </cell>
          <cell r="I502">
            <v>-935</v>
          </cell>
          <cell r="J502">
            <v>19991031</v>
          </cell>
          <cell r="K502" t="str">
            <v>1140304003</v>
          </cell>
          <cell r="L502" t="str">
            <v>6210402004</v>
          </cell>
        </row>
        <row r="503">
          <cell r="A503" t="str">
            <v>TA30</v>
          </cell>
          <cell r="B503">
            <v>3103010072</v>
          </cell>
          <cell r="C503" t="str">
            <v>TWIN PACK</v>
          </cell>
          <cell r="D503" t="str">
            <v>65</v>
          </cell>
          <cell r="E503">
            <v>884</v>
          </cell>
          <cell r="F503">
            <v>4</v>
          </cell>
          <cell r="G503">
            <v>41.05</v>
          </cell>
          <cell r="H503">
            <v>-600</v>
          </cell>
          <cell r="I503">
            <v>-24630</v>
          </cell>
          <cell r="J503">
            <v>19991031</v>
          </cell>
          <cell r="K503" t="str">
            <v>1140305003</v>
          </cell>
          <cell r="L503" t="str">
            <v>6210402005</v>
          </cell>
        </row>
        <row r="504">
          <cell r="A504" t="str">
            <v>TL04</v>
          </cell>
          <cell r="B504">
            <v>3103010072</v>
          </cell>
          <cell r="C504" t="str">
            <v>TWIN PACK</v>
          </cell>
          <cell r="D504" t="str">
            <v>65</v>
          </cell>
          <cell r="E504">
            <v>899</v>
          </cell>
          <cell r="F504">
            <v>8</v>
          </cell>
          <cell r="G504">
            <v>9.35</v>
          </cell>
          <cell r="H504">
            <v>-70</v>
          </cell>
          <cell r="I504">
            <v>-654.5</v>
          </cell>
          <cell r="J504">
            <v>19991031</v>
          </cell>
          <cell r="K504" t="str">
            <v>1140305003</v>
          </cell>
          <cell r="L504" t="str">
            <v>6210402005</v>
          </cell>
        </row>
        <row r="505">
          <cell r="A505" t="str">
            <v>TG01</v>
          </cell>
          <cell r="B505">
            <v>3103010075</v>
          </cell>
          <cell r="C505" t="str">
            <v>MISIL II</v>
          </cell>
          <cell r="D505" t="str">
            <v>61</v>
          </cell>
          <cell r="E505">
            <v>630</v>
          </cell>
          <cell r="F505">
            <v>1</v>
          </cell>
          <cell r="G505">
            <v>35.5</v>
          </cell>
          <cell r="H505">
            <v>-1</v>
          </cell>
          <cell r="I505">
            <v>-35.5</v>
          </cell>
          <cell r="J505">
            <v>19991031</v>
          </cell>
          <cell r="K505" t="str">
            <v>1140301003</v>
          </cell>
          <cell r="L505" t="str">
            <v>6210402001</v>
          </cell>
        </row>
        <row r="506">
          <cell r="A506" t="str">
            <v>MD03</v>
          </cell>
          <cell r="B506">
            <v>3103010082</v>
          </cell>
          <cell r="C506" t="str">
            <v>ACETOCLOR ZENECA</v>
          </cell>
          <cell r="D506" t="str">
            <v>63</v>
          </cell>
          <cell r="E506">
            <v>619</v>
          </cell>
          <cell r="F506">
            <v>3</v>
          </cell>
          <cell r="G506">
            <v>5.0999999999999996</v>
          </cell>
          <cell r="H506">
            <v>-260</v>
          </cell>
          <cell r="I506">
            <v>-1326</v>
          </cell>
          <cell r="J506">
            <v>19991031</v>
          </cell>
          <cell r="K506" t="str">
            <v>1140303003</v>
          </cell>
          <cell r="L506" t="str">
            <v>6210402003</v>
          </cell>
        </row>
        <row r="507">
          <cell r="A507" t="str">
            <v>EA03</v>
          </cell>
          <cell r="B507">
            <v>3103010082</v>
          </cell>
          <cell r="C507" t="str">
            <v>ACETOCLOR ZENECA</v>
          </cell>
          <cell r="D507" t="str">
            <v>65</v>
          </cell>
          <cell r="E507">
            <v>910</v>
          </cell>
          <cell r="F507">
            <v>1</v>
          </cell>
          <cell r="G507">
            <v>5.0999999999999996</v>
          </cell>
          <cell r="H507">
            <v>-80</v>
          </cell>
          <cell r="I507">
            <v>-408</v>
          </cell>
          <cell r="J507">
            <v>19991031</v>
          </cell>
          <cell r="K507" t="str">
            <v>1140305003</v>
          </cell>
          <cell r="L507" t="str">
            <v>6210402005</v>
          </cell>
        </row>
        <row r="508">
          <cell r="A508" t="str">
            <v>MF09</v>
          </cell>
          <cell r="B508">
            <v>3103010082</v>
          </cell>
          <cell r="C508" t="str">
            <v>ACETOCLOR ZENECA</v>
          </cell>
          <cell r="D508" t="str">
            <v>65</v>
          </cell>
          <cell r="E508">
            <v>938</v>
          </cell>
          <cell r="F508">
            <v>1</v>
          </cell>
          <cell r="G508">
            <v>5.0999999999999996</v>
          </cell>
          <cell r="H508">
            <v>-320</v>
          </cell>
          <cell r="I508">
            <v>-1632</v>
          </cell>
          <cell r="J508">
            <v>19991031</v>
          </cell>
          <cell r="K508" t="str">
            <v>1140305003</v>
          </cell>
          <cell r="L508" t="str">
            <v>6210402005</v>
          </cell>
        </row>
        <row r="509">
          <cell r="A509" t="str">
            <v>MF28</v>
          </cell>
          <cell r="B509">
            <v>3103010082</v>
          </cell>
          <cell r="C509" t="str">
            <v>ACETOCLOR ZENECA</v>
          </cell>
          <cell r="D509" t="str">
            <v>65</v>
          </cell>
          <cell r="E509">
            <v>934</v>
          </cell>
          <cell r="F509">
            <v>2</v>
          </cell>
          <cell r="G509">
            <v>5.7</v>
          </cell>
          <cell r="H509">
            <v>-172.5</v>
          </cell>
          <cell r="I509">
            <v>-983.25</v>
          </cell>
          <cell r="J509">
            <v>19991031</v>
          </cell>
          <cell r="K509" t="str">
            <v>1140305003</v>
          </cell>
          <cell r="L509" t="str">
            <v>6210402005</v>
          </cell>
        </row>
        <row r="510">
          <cell r="A510" t="str">
            <v>MF32</v>
          </cell>
          <cell r="B510">
            <v>3103010082</v>
          </cell>
          <cell r="C510" t="str">
            <v>ACETOCLOR ZENECA</v>
          </cell>
          <cell r="D510" t="str">
            <v>65</v>
          </cell>
          <cell r="E510">
            <v>932</v>
          </cell>
          <cell r="F510">
            <v>1</v>
          </cell>
          <cell r="G510">
            <v>5.0999999999999996</v>
          </cell>
          <cell r="H510">
            <v>-430</v>
          </cell>
          <cell r="I510">
            <v>-2193</v>
          </cell>
          <cell r="J510">
            <v>19991031</v>
          </cell>
          <cell r="K510" t="str">
            <v>1140305003</v>
          </cell>
          <cell r="L510" t="str">
            <v>6210402005</v>
          </cell>
        </row>
        <row r="511">
          <cell r="A511" t="str">
            <v>MF34</v>
          </cell>
          <cell r="B511">
            <v>3103010082</v>
          </cell>
          <cell r="C511" t="str">
            <v>ACETOCLOR ZENECA</v>
          </cell>
          <cell r="D511" t="str">
            <v>65</v>
          </cell>
          <cell r="E511">
            <v>936</v>
          </cell>
          <cell r="F511">
            <v>2</v>
          </cell>
          <cell r="G511">
            <v>5.0999999999999996</v>
          </cell>
          <cell r="H511">
            <v>-334.82</v>
          </cell>
          <cell r="I511">
            <v>-1707.5819999999999</v>
          </cell>
          <cell r="J511">
            <v>19991031</v>
          </cell>
          <cell r="K511" t="str">
            <v>1140305003</v>
          </cell>
          <cell r="L511" t="str">
            <v>6210402005</v>
          </cell>
        </row>
        <row r="512">
          <cell r="A512" t="str">
            <v>MF36</v>
          </cell>
          <cell r="B512">
            <v>3103010082</v>
          </cell>
          <cell r="C512" t="str">
            <v>ACETOCLOR ZENECA</v>
          </cell>
          <cell r="D512" t="str">
            <v>65</v>
          </cell>
          <cell r="E512">
            <v>920</v>
          </cell>
          <cell r="F512">
            <v>1</v>
          </cell>
          <cell r="G512">
            <v>5.0999999999999996</v>
          </cell>
          <cell r="H512">
            <v>-700</v>
          </cell>
          <cell r="I512">
            <v>-3569.9999999999995</v>
          </cell>
          <cell r="J512">
            <v>19991031</v>
          </cell>
          <cell r="K512" t="str">
            <v>1140305003</v>
          </cell>
          <cell r="L512" t="str">
            <v>6210402005</v>
          </cell>
        </row>
        <row r="513">
          <cell r="A513" t="str">
            <v>MF38</v>
          </cell>
          <cell r="B513">
            <v>3103010082</v>
          </cell>
          <cell r="C513" t="str">
            <v>ACETOCLOR ZENECA</v>
          </cell>
          <cell r="D513" t="str">
            <v>65</v>
          </cell>
          <cell r="E513">
            <v>927</v>
          </cell>
          <cell r="F513">
            <v>1</v>
          </cell>
          <cell r="G513">
            <v>5.7</v>
          </cell>
          <cell r="H513">
            <v>-340</v>
          </cell>
          <cell r="I513">
            <v>-1938</v>
          </cell>
          <cell r="J513">
            <v>19991031</v>
          </cell>
          <cell r="K513" t="str">
            <v>1140305003</v>
          </cell>
          <cell r="L513" t="str">
            <v>6210402005</v>
          </cell>
        </row>
        <row r="514">
          <cell r="A514" t="str">
            <v>MF39</v>
          </cell>
          <cell r="B514">
            <v>3103010082</v>
          </cell>
          <cell r="C514" t="str">
            <v>ACETOCLOR ZENECA</v>
          </cell>
          <cell r="D514" t="str">
            <v>65</v>
          </cell>
          <cell r="E514">
            <v>926</v>
          </cell>
          <cell r="F514">
            <v>2</v>
          </cell>
          <cell r="G514">
            <v>5.2409999999999997</v>
          </cell>
          <cell r="H514">
            <v>-617.59</v>
          </cell>
          <cell r="I514">
            <v>-3236.78919</v>
          </cell>
          <cell r="J514">
            <v>19991031</v>
          </cell>
          <cell r="K514" t="str">
            <v>1140305003</v>
          </cell>
          <cell r="L514" t="str">
            <v>6210402005</v>
          </cell>
        </row>
        <row r="515">
          <cell r="A515" t="str">
            <v>P012</v>
          </cell>
          <cell r="B515">
            <v>3103010082</v>
          </cell>
          <cell r="C515" t="str">
            <v>ACETOCLOR ZENECA</v>
          </cell>
          <cell r="D515" t="str">
            <v>N1</v>
          </cell>
          <cell r="E515">
            <v>329</v>
          </cell>
          <cell r="F515">
            <v>3</v>
          </cell>
          <cell r="G515">
            <v>36.125999999999998</v>
          </cell>
          <cell r="H515">
            <v>-75</v>
          </cell>
          <cell r="I515">
            <v>-2709.45</v>
          </cell>
          <cell r="J515">
            <v>19991031</v>
          </cell>
          <cell r="K515" t="str">
            <v>1140305003</v>
          </cell>
          <cell r="L515" t="str">
            <v>6210402005</v>
          </cell>
          <cell r="M515" t="str">
            <v>9100000005</v>
          </cell>
        </row>
        <row r="516">
          <cell r="A516" t="str">
            <v>P023</v>
          </cell>
          <cell r="B516">
            <v>3103010082</v>
          </cell>
          <cell r="C516" t="str">
            <v>ACETOCLOR ZENECA</v>
          </cell>
          <cell r="D516" t="str">
            <v>B1</v>
          </cell>
          <cell r="E516">
            <v>253</v>
          </cell>
          <cell r="F516">
            <v>3</v>
          </cell>
          <cell r="G516">
            <v>5.7</v>
          </cell>
          <cell r="H516">
            <v>-31</v>
          </cell>
          <cell r="I516">
            <v>-176.70000000000002</v>
          </cell>
          <cell r="J516">
            <v>19991030</v>
          </cell>
          <cell r="K516" t="str">
            <v>1140305003</v>
          </cell>
          <cell r="L516" t="str">
            <v>6210402005</v>
          </cell>
          <cell r="M516" t="str">
            <v>9100000005</v>
          </cell>
        </row>
        <row r="517">
          <cell r="A517" t="str">
            <v>P023</v>
          </cell>
          <cell r="B517">
            <v>3103010082</v>
          </cell>
          <cell r="C517" t="str">
            <v>ACETOCLOR ZENECA</v>
          </cell>
          <cell r="D517" t="str">
            <v>B1</v>
          </cell>
          <cell r="E517">
            <v>254</v>
          </cell>
          <cell r="F517">
            <v>3</v>
          </cell>
          <cell r="G517">
            <v>5.7</v>
          </cell>
          <cell r="H517">
            <v>-63</v>
          </cell>
          <cell r="I517">
            <v>-359.1</v>
          </cell>
          <cell r="J517">
            <v>19991030</v>
          </cell>
          <cell r="K517" t="str">
            <v>1140305003</v>
          </cell>
          <cell r="L517" t="str">
            <v>6210402005</v>
          </cell>
          <cell r="M517" t="str">
            <v>9100000005</v>
          </cell>
        </row>
        <row r="518">
          <cell r="A518" t="str">
            <v>TA28</v>
          </cell>
          <cell r="B518">
            <v>3103010082</v>
          </cell>
          <cell r="C518" t="str">
            <v>ACETOCLOR ZENECA</v>
          </cell>
          <cell r="D518" t="str">
            <v>65</v>
          </cell>
          <cell r="E518">
            <v>880</v>
          </cell>
          <cell r="F518">
            <v>2</v>
          </cell>
          <cell r="G518">
            <v>5.7</v>
          </cell>
          <cell r="H518">
            <v>-67</v>
          </cell>
          <cell r="I518">
            <v>-381.90000000000003</v>
          </cell>
          <cell r="J518">
            <v>19991031</v>
          </cell>
          <cell r="K518" t="str">
            <v>1140305003</v>
          </cell>
          <cell r="L518" t="str">
            <v>6210402005</v>
          </cell>
        </row>
        <row r="519">
          <cell r="A519" t="str">
            <v>TA29</v>
          </cell>
          <cell r="B519">
            <v>3103010082</v>
          </cell>
          <cell r="C519" t="str">
            <v>ACETOCLOR ZENECA</v>
          </cell>
          <cell r="D519" t="str">
            <v>65</v>
          </cell>
          <cell r="E519">
            <v>879</v>
          </cell>
          <cell r="F519">
            <v>2</v>
          </cell>
          <cell r="G519">
            <v>5.0999999999999996</v>
          </cell>
          <cell r="H519">
            <v>-125</v>
          </cell>
          <cell r="I519">
            <v>-637.5</v>
          </cell>
          <cell r="J519">
            <v>19991031</v>
          </cell>
          <cell r="K519" t="str">
            <v>1140305003</v>
          </cell>
          <cell r="L519" t="str">
            <v>6210402005</v>
          </cell>
        </row>
        <row r="520">
          <cell r="A520" t="str">
            <v>TA30</v>
          </cell>
          <cell r="B520">
            <v>3103010082</v>
          </cell>
          <cell r="C520" t="str">
            <v>ACETOCLOR ZENECA</v>
          </cell>
          <cell r="D520" t="str">
            <v>65</v>
          </cell>
          <cell r="E520">
            <v>884</v>
          </cell>
          <cell r="F520">
            <v>3</v>
          </cell>
          <cell r="G520">
            <v>5.7</v>
          </cell>
          <cell r="H520">
            <v>-280</v>
          </cell>
          <cell r="I520">
            <v>-1596</v>
          </cell>
          <cell r="J520">
            <v>19991031</v>
          </cell>
          <cell r="K520" t="str">
            <v>1140305003</v>
          </cell>
          <cell r="L520" t="str">
            <v>6210402005</v>
          </cell>
        </row>
        <row r="521">
          <cell r="A521" t="str">
            <v>TA31</v>
          </cell>
          <cell r="B521">
            <v>3103010082</v>
          </cell>
          <cell r="C521" t="str">
            <v>ACETOCLOR ZENECA</v>
          </cell>
          <cell r="D521" t="str">
            <v>65</v>
          </cell>
          <cell r="E521">
            <v>887</v>
          </cell>
          <cell r="F521">
            <v>1</v>
          </cell>
          <cell r="G521">
            <v>5.0999999999999996</v>
          </cell>
          <cell r="H521">
            <v>-268</v>
          </cell>
          <cell r="I521">
            <v>-1366.8</v>
          </cell>
          <cell r="J521">
            <v>19991031</v>
          </cell>
          <cell r="K521" t="str">
            <v>1140305003</v>
          </cell>
          <cell r="L521" t="str">
            <v>6210402005</v>
          </cell>
        </row>
        <row r="522">
          <cell r="A522" t="str">
            <v>TA32</v>
          </cell>
          <cell r="B522">
            <v>3103010082</v>
          </cell>
          <cell r="C522" t="str">
            <v>ACETOCLOR ZENECA</v>
          </cell>
          <cell r="D522" t="str">
            <v>65</v>
          </cell>
          <cell r="E522">
            <v>875</v>
          </cell>
          <cell r="F522">
            <v>2</v>
          </cell>
          <cell r="G522">
            <v>3.1</v>
          </cell>
          <cell r="H522">
            <v>-153</v>
          </cell>
          <cell r="I522">
            <v>-474.3</v>
          </cell>
          <cell r="J522">
            <v>19991031</v>
          </cell>
          <cell r="K522" t="str">
            <v>1140305003</v>
          </cell>
          <cell r="L522" t="str">
            <v>6210402005</v>
          </cell>
        </row>
        <row r="523">
          <cell r="A523" t="str">
            <v>TA34</v>
          </cell>
          <cell r="B523">
            <v>3103010082</v>
          </cell>
          <cell r="C523" t="str">
            <v>ACETOCLOR ZENECA</v>
          </cell>
          <cell r="D523" t="str">
            <v>65</v>
          </cell>
          <cell r="E523">
            <v>882</v>
          </cell>
          <cell r="F523">
            <v>2</v>
          </cell>
          <cell r="G523">
            <v>5.7</v>
          </cell>
          <cell r="H523">
            <v>-134</v>
          </cell>
          <cell r="I523">
            <v>-763.80000000000007</v>
          </cell>
          <cell r="J523">
            <v>19991031</v>
          </cell>
          <cell r="K523" t="str">
            <v>1140305003</v>
          </cell>
          <cell r="L523" t="str">
            <v>6210402005</v>
          </cell>
        </row>
        <row r="524">
          <cell r="A524" t="str">
            <v>TG30</v>
          </cell>
          <cell r="B524">
            <v>3103010082</v>
          </cell>
          <cell r="C524" t="str">
            <v>ACETOCLOR ZENECA</v>
          </cell>
          <cell r="D524" t="str">
            <v>65</v>
          </cell>
          <cell r="E524">
            <v>865</v>
          </cell>
          <cell r="F524">
            <v>3</v>
          </cell>
          <cell r="G524">
            <v>5.0999999999999996</v>
          </cell>
          <cell r="H524">
            <v>-400</v>
          </cell>
          <cell r="I524">
            <v>-2039.9999999999998</v>
          </cell>
          <cell r="J524">
            <v>19991031</v>
          </cell>
          <cell r="K524" t="str">
            <v>1140305003</v>
          </cell>
          <cell r="L524" t="str">
            <v>6210402005</v>
          </cell>
        </row>
        <row r="525">
          <cell r="A525" t="str">
            <v>TL07</v>
          </cell>
          <cell r="B525">
            <v>3103010082</v>
          </cell>
          <cell r="C525" t="str">
            <v>ACETOCLOR ZENECA</v>
          </cell>
          <cell r="D525" t="str">
            <v>65</v>
          </cell>
          <cell r="E525">
            <v>894</v>
          </cell>
          <cell r="F525">
            <v>8</v>
          </cell>
          <cell r="G525">
            <v>27.439</v>
          </cell>
          <cell r="H525">
            <v>-100</v>
          </cell>
          <cell r="I525">
            <v>-2743.9</v>
          </cell>
          <cell r="J525">
            <v>19991031</v>
          </cell>
          <cell r="K525" t="str">
            <v>1140305003</v>
          </cell>
          <cell r="L525" t="str">
            <v>6210402005</v>
          </cell>
        </row>
        <row r="526">
          <cell r="A526" t="str">
            <v>TZ01</v>
          </cell>
          <cell r="B526">
            <v>3103010082</v>
          </cell>
          <cell r="C526" t="str">
            <v>ACETOCLOR ZENECA</v>
          </cell>
          <cell r="D526" t="str">
            <v>65</v>
          </cell>
          <cell r="E526">
            <v>859</v>
          </cell>
          <cell r="F526">
            <v>1</v>
          </cell>
          <cell r="G526">
            <v>5.7</v>
          </cell>
          <cell r="H526">
            <v>-400</v>
          </cell>
          <cell r="I526">
            <v>-2280</v>
          </cell>
          <cell r="J526">
            <v>19991031</v>
          </cell>
          <cell r="K526" t="str">
            <v>1140305003</v>
          </cell>
          <cell r="L526" t="str">
            <v>6210402005</v>
          </cell>
        </row>
        <row r="527">
          <cell r="A527" t="str">
            <v>TZ01</v>
          </cell>
          <cell r="B527">
            <v>3103010082</v>
          </cell>
          <cell r="C527" t="str">
            <v>ACETOCLOR ZENECA</v>
          </cell>
          <cell r="D527" t="str">
            <v>65</v>
          </cell>
          <cell r="E527">
            <v>862</v>
          </cell>
          <cell r="F527">
            <v>1</v>
          </cell>
          <cell r="G527">
            <v>5.7</v>
          </cell>
          <cell r="H527">
            <v>-817</v>
          </cell>
          <cell r="I527">
            <v>-4656.9000000000005</v>
          </cell>
          <cell r="J527">
            <v>19991031</v>
          </cell>
          <cell r="K527" t="str">
            <v>1140305003</v>
          </cell>
          <cell r="L527" t="str">
            <v>6210402005</v>
          </cell>
        </row>
        <row r="528">
          <cell r="A528" t="str">
            <v>P023</v>
          </cell>
          <cell r="B528">
            <v>3103010082</v>
          </cell>
          <cell r="C528" t="str">
            <v>ACETOCLOR ZENECA</v>
          </cell>
          <cell r="D528" t="str">
            <v>B1</v>
          </cell>
          <cell r="E528">
            <v>255</v>
          </cell>
          <cell r="F528">
            <v>3</v>
          </cell>
          <cell r="G528">
            <v>5.7</v>
          </cell>
          <cell r="H528">
            <v>-8</v>
          </cell>
          <cell r="I528">
            <v>-45.6</v>
          </cell>
          <cell r="J528">
            <v>19991030</v>
          </cell>
          <cell r="K528" t="str">
            <v>1140325003</v>
          </cell>
          <cell r="L528" t="str">
            <v>6210402016</v>
          </cell>
          <cell r="M528" t="str">
            <v>9100000007</v>
          </cell>
        </row>
        <row r="529">
          <cell r="A529" t="str">
            <v>P023</v>
          </cell>
          <cell r="B529">
            <v>3103010082</v>
          </cell>
          <cell r="C529" t="str">
            <v>ACETOCLOR ZENECA</v>
          </cell>
          <cell r="D529" t="str">
            <v>B1</v>
          </cell>
          <cell r="E529">
            <v>256</v>
          </cell>
          <cell r="F529">
            <v>3</v>
          </cell>
          <cell r="G529">
            <v>5.7</v>
          </cell>
          <cell r="H529">
            <v>-9</v>
          </cell>
          <cell r="I529">
            <v>-51.300000000000004</v>
          </cell>
          <cell r="J529">
            <v>19991030</v>
          </cell>
          <cell r="K529" t="str">
            <v>1140325003</v>
          </cell>
          <cell r="L529" t="str">
            <v>6210402016</v>
          </cell>
          <cell r="M529" t="str">
            <v>9100000007</v>
          </cell>
        </row>
        <row r="530">
          <cell r="A530" t="str">
            <v>P023</v>
          </cell>
          <cell r="B530">
            <v>3103010082</v>
          </cell>
          <cell r="C530" t="str">
            <v>ACETOCLOR ZENECA</v>
          </cell>
          <cell r="D530" t="str">
            <v>B1</v>
          </cell>
          <cell r="E530">
            <v>257</v>
          </cell>
          <cell r="F530">
            <v>3</v>
          </cell>
          <cell r="G530">
            <v>5.7</v>
          </cell>
          <cell r="H530">
            <v>-14</v>
          </cell>
          <cell r="I530">
            <v>-79.8</v>
          </cell>
          <cell r="J530">
            <v>19991030</v>
          </cell>
          <cell r="K530" t="str">
            <v>1140325003</v>
          </cell>
          <cell r="L530" t="str">
            <v>6210402016</v>
          </cell>
          <cell r="M530" t="str">
            <v>9100000007</v>
          </cell>
        </row>
        <row r="531">
          <cell r="A531" t="str">
            <v>P023</v>
          </cell>
          <cell r="B531">
            <v>3103010082</v>
          </cell>
          <cell r="C531" t="str">
            <v>ACETOCLOR ZENECA</v>
          </cell>
          <cell r="D531" t="str">
            <v>B1</v>
          </cell>
          <cell r="E531">
            <v>258</v>
          </cell>
          <cell r="F531">
            <v>3</v>
          </cell>
          <cell r="G531">
            <v>5.7</v>
          </cell>
          <cell r="H531">
            <v>-15</v>
          </cell>
          <cell r="I531">
            <v>-85.5</v>
          </cell>
          <cell r="J531">
            <v>19991030</v>
          </cell>
          <cell r="K531" t="str">
            <v>1140325003</v>
          </cell>
          <cell r="L531" t="str">
            <v>6210402016</v>
          </cell>
          <cell r="M531" t="str">
            <v>9100000007</v>
          </cell>
        </row>
        <row r="532">
          <cell r="A532" t="str">
            <v>EA01</v>
          </cell>
          <cell r="B532">
            <v>3103010083</v>
          </cell>
          <cell r="C532" t="str">
            <v>GESAPRIN 90</v>
          </cell>
          <cell r="D532" t="str">
            <v>65</v>
          </cell>
          <cell r="E532">
            <v>912</v>
          </cell>
          <cell r="F532">
            <v>1</v>
          </cell>
          <cell r="G532">
            <v>3.8159999999999998</v>
          </cell>
          <cell r="H532">
            <v>-261</v>
          </cell>
          <cell r="I532">
            <v>-995.976</v>
          </cell>
          <cell r="J532">
            <v>19991031</v>
          </cell>
          <cell r="K532" t="str">
            <v>1140305003</v>
          </cell>
          <cell r="L532" t="str">
            <v>6210402005</v>
          </cell>
        </row>
        <row r="533">
          <cell r="A533" t="str">
            <v>EA03</v>
          </cell>
          <cell r="B533">
            <v>3103010083</v>
          </cell>
          <cell r="C533" t="str">
            <v>GESAPRIN 90</v>
          </cell>
          <cell r="D533" t="str">
            <v>65</v>
          </cell>
          <cell r="E533">
            <v>901</v>
          </cell>
          <cell r="F533">
            <v>1</v>
          </cell>
          <cell r="G533">
            <v>3.8159999999999998</v>
          </cell>
          <cell r="H533">
            <v>-132.80000000000001</v>
          </cell>
          <cell r="I533">
            <v>-506.76480000000004</v>
          </cell>
          <cell r="J533">
            <v>19991031</v>
          </cell>
          <cell r="K533" t="str">
            <v>1140305003</v>
          </cell>
          <cell r="L533" t="str">
            <v>6210402005</v>
          </cell>
        </row>
        <row r="534">
          <cell r="A534" t="str">
            <v>EA03</v>
          </cell>
          <cell r="B534">
            <v>3103010083</v>
          </cell>
          <cell r="C534" t="str">
            <v>GESAPRIN 90</v>
          </cell>
          <cell r="D534" t="str">
            <v>65</v>
          </cell>
          <cell r="E534">
            <v>909</v>
          </cell>
          <cell r="F534">
            <v>1</v>
          </cell>
          <cell r="G534">
            <v>3.8159999999999998</v>
          </cell>
          <cell r="H534">
            <v>-164</v>
          </cell>
          <cell r="I534">
            <v>-625.82399999999996</v>
          </cell>
          <cell r="J534">
            <v>19991031</v>
          </cell>
          <cell r="K534" t="str">
            <v>1140305003</v>
          </cell>
          <cell r="L534" t="str">
            <v>6210402005</v>
          </cell>
        </row>
        <row r="535">
          <cell r="A535" t="str">
            <v>MF28</v>
          </cell>
          <cell r="B535">
            <v>3103010083</v>
          </cell>
          <cell r="C535" t="str">
            <v>GESAPRIN 90</v>
          </cell>
          <cell r="D535" t="str">
            <v>65</v>
          </cell>
          <cell r="E535">
            <v>934</v>
          </cell>
          <cell r="F535">
            <v>3</v>
          </cell>
          <cell r="G535">
            <v>3.8159999999999998</v>
          </cell>
          <cell r="H535">
            <v>-172.5</v>
          </cell>
          <cell r="I535">
            <v>-658.26</v>
          </cell>
          <cell r="J535">
            <v>19991031</v>
          </cell>
          <cell r="K535" t="str">
            <v>1140305003</v>
          </cell>
          <cell r="L535" t="str">
            <v>6210402005</v>
          </cell>
        </row>
        <row r="536">
          <cell r="A536" t="str">
            <v>MF29</v>
          </cell>
          <cell r="B536">
            <v>3103010083</v>
          </cell>
          <cell r="C536" t="str">
            <v>GESAPRIN 90</v>
          </cell>
          <cell r="D536" t="str">
            <v>65</v>
          </cell>
          <cell r="E536">
            <v>928</v>
          </cell>
          <cell r="F536">
            <v>4</v>
          </cell>
          <cell r="G536">
            <v>3.8159999999999998</v>
          </cell>
          <cell r="H536">
            <v>-560</v>
          </cell>
          <cell r="I536">
            <v>-2136.96</v>
          </cell>
          <cell r="J536">
            <v>19991031</v>
          </cell>
          <cell r="K536" t="str">
            <v>1140305003</v>
          </cell>
          <cell r="L536" t="str">
            <v>6210402005</v>
          </cell>
        </row>
        <row r="537">
          <cell r="A537" t="str">
            <v>MF32</v>
          </cell>
          <cell r="B537">
            <v>3103010083</v>
          </cell>
          <cell r="C537" t="str">
            <v>GESAPRIN 90</v>
          </cell>
          <cell r="D537" t="str">
            <v>65</v>
          </cell>
          <cell r="E537">
            <v>932</v>
          </cell>
          <cell r="F537">
            <v>2</v>
          </cell>
          <cell r="G537">
            <v>3.8159999999999998</v>
          </cell>
          <cell r="H537">
            <v>-420</v>
          </cell>
          <cell r="I537">
            <v>-1602.72</v>
          </cell>
          <cell r="J537">
            <v>19991031</v>
          </cell>
          <cell r="K537" t="str">
            <v>1140305003</v>
          </cell>
          <cell r="L537" t="str">
            <v>6210402005</v>
          </cell>
        </row>
        <row r="538">
          <cell r="A538" t="str">
            <v>MF36</v>
          </cell>
          <cell r="B538">
            <v>3103010083</v>
          </cell>
          <cell r="C538" t="str">
            <v>GESAPRIN 90</v>
          </cell>
          <cell r="D538" t="str">
            <v>65</v>
          </cell>
          <cell r="E538">
            <v>920</v>
          </cell>
          <cell r="F538">
            <v>2</v>
          </cell>
          <cell r="G538">
            <v>3.8159999999999998</v>
          </cell>
          <cell r="H538">
            <v>-660</v>
          </cell>
          <cell r="I538">
            <v>-2518.56</v>
          </cell>
          <cell r="J538">
            <v>19991031</v>
          </cell>
          <cell r="K538" t="str">
            <v>1140305003</v>
          </cell>
          <cell r="L538" t="str">
            <v>6210402005</v>
          </cell>
        </row>
        <row r="539">
          <cell r="A539" t="str">
            <v>MF38</v>
          </cell>
          <cell r="B539">
            <v>3103010083</v>
          </cell>
          <cell r="C539" t="str">
            <v>GESAPRIN 90</v>
          </cell>
          <cell r="D539" t="str">
            <v>65</v>
          </cell>
          <cell r="E539">
            <v>927</v>
          </cell>
          <cell r="F539">
            <v>2</v>
          </cell>
          <cell r="G539">
            <v>3.8159999999999998</v>
          </cell>
          <cell r="H539">
            <v>-330</v>
          </cell>
          <cell r="I539">
            <v>-1259.28</v>
          </cell>
          <cell r="J539">
            <v>19991031</v>
          </cell>
          <cell r="K539" t="str">
            <v>1140305003</v>
          </cell>
          <cell r="L539" t="str">
            <v>6210402005</v>
          </cell>
        </row>
        <row r="540">
          <cell r="A540" t="str">
            <v>MF39</v>
          </cell>
          <cell r="B540">
            <v>3103010083</v>
          </cell>
          <cell r="C540" t="str">
            <v>GESAPRIN 90</v>
          </cell>
          <cell r="D540" t="str">
            <v>65</v>
          </cell>
          <cell r="E540">
            <v>926</v>
          </cell>
          <cell r="F540">
            <v>4</v>
          </cell>
          <cell r="G540">
            <v>3.8159999999999998</v>
          </cell>
          <cell r="H540">
            <v>-540</v>
          </cell>
          <cell r="I540">
            <v>-2060.64</v>
          </cell>
          <cell r="J540">
            <v>19991031</v>
          </cell>
          <cell r="K540" t="str">
            <v>1140305003</v>
          </cell>
          <cell r="L540" t="str">
            <v>6210402005</v>
          </cell>
        </row>
        <row r="541">
          <cell r="A541" t="str">
            <v>P012</v>
          </cell>
          <cell r="B541">
            <v>3103010083</v>
          </cell>
          <cell r="C541" t="str">
            <v>GESAPRIN 90</v>
          </cell>
          <cell r="D541" t="str">
            <v>N1</v>
          </cell>
          <cell r="E541">
            <v>329</v>
          </cell>
          <cell r="F541">
            <v>4</v>
          </cell>
          <cell r="G541">
            <v>3.8719999999999999</v>
          </cell>
          <cell r="H541">
            <v>-110</v>
          </cell>
          <cell r="I541">
            <v>-425.91999999999996</v>
          </cell>
          <cell r="J541">
            <v>19991031</v>
          </cell>
          <cell r="K541" t="str">
            <v>1140305003</v>
          </cell>
          <cell r="L541" t="str">
            <v>6210402005</v>
          </cell>
          <cell r="M541" t="str">
            <v>9100000005</v>
          </cell>
        </row>
        <row r="542">
          <cell r="A542" t="str">
            <v>P023</v>
          </cell>
          <cell r="B542">
            <v>3103010083</v>
          </cell>
          <cell r="C542" t="str">
            <v>GESAPRIN 90</v>
          </cell>
          <cell r="D542" t="str">
            <v>B1</v>
          </cell>
          <cell r="E542">
            <v>238</v>
          </cell>
          <cell r="F542">
            <v>2</v>
          </cell>
          <cell r="G542">
            <v>3.8159999999999998</v>
          </cell>
          <cell r="H542">
            <v>-140</v>
          </cell>
          <cell r="I542">
            <v>-534.24</v>
          </cell>
          <cell r="J542">
            <v>19991030</v>
          </cell>
          <cell r="K542" t="str">
            <v>1140305003</v>
          </cell>
          <cell r="L542" t="str">
            <v>6210402005</v>
          </cell>
          <cell r="M542" t="str">
            <v>9100000005</v>
          </cell>
        </row>
        <row r="543">
          <cell r="A543" t="str">
            <v>P023</v>
          </cell>
          <cell r="B543">
            <v>3103010083</v>
          </cell>
          <cell r="C543" t="str">
            <v>GESAPRIN 90</v>
          </cell>
          <cell r="D543" t="str">
            <v>B1</v>
          </cell>
          <cell r="E543">
            <v>239</v>
          </cell>
          <cell r="F543">
            <v>2</v>
          </cell>
          <cell r="G543">
            <v>3.8159999999999998</v>
          </cell>
          <cell r="H543">
            <v>-120</v>
          </cell>
          <cell r="I543">
            <v>-457.91999999999996</v>
          </cell>
          <cell r="J543">
            <v>19991030</v>
          </cell>
          <cell r="K543" t="str">
            <v>1140305003</v>
          </cell>
          <cell r="L543" t="str">
            <v>6210402005</v>
          </cell>
          <cell r="M543" t="str">
            <v>9100000005</v>
          </cell>
        </row>
        <row r="544">
          <cell r="A544" t="str">
            <v>P023</v>
          </cell>
          <cell r="B544">
            <v>3103010083</v>
          </cell>
          <cell r="C544" t="str">
            <v>GESAPRIN 90</v>
          </cell>
          <cell r="D544" t="str">
            <v>B1</v>
          </cell>
          <cell r="E544">
            <v>242</v>
          </cell>
          <cell r="F544">
            <v>2</v>
          </cell>
          <cell r="G544">
            <v>3.8159999999999998</v>
          </cell>
          <cell r="H544">
            <v>-60</v>
          </cell>
          <cell r="I544">
            <v>-228.95999999999998</v>
          </cell>
          <cell r="J544">
            <v>19991030</v>
          </cell>
          <cell r="K544" t="str">
            <v>1140305003</v>
          </cell>
          <cell r="L544" t="str">
            <v>6210402005</v>
          </cell>
          <cell r="M544" t="str">
            <v>9100000005</v>
          </cell>
        </row>
        <row r="545">
          <cell r="A545" t="str">
            <v>P023</v>
          </cell>
          <cell r="B545">
            <v>3103010083</v>
          </cell>
          <cell r="C545" t="str">
            <v>GESAPRIN 90</v>
          </cell>
          <cell r="D545" t="str">
            <v>B1</v>
          </cell>
          <cell r="E545">
            <v>243</v>
          </cell>
          <cell r="F545">
            <v>2</v>
          </cell>
          <cell r="G545">
            <v>3.8159999999999998</v>
          </cell>
          <cell r="H545">
            <v>-70</v>
          </cell>
          <cell r="I545">
            <v>-267.12</v>
          </cell>
          <cell r="J545">
            <v>19991030</v>
          </cell>
          <cell r="K545" t="str">
            <v>1140305003</v>
          </cell>
          <cell r="L545" t="str">
            <v>6210402005</v>
          </cell>
          <cell r="M545" t="str">
            <v>9100000005</v>
          </cell>
        </row>
        <row r="546">
          <cell r="A546" t="str">
            <v>P023</v>
          </cell>
          <cell r="B546">
            <v>3103010083</v>
          </cell>
          <cell r="C546" t="str">
            <v>GESAPRIN 90</v>
          </cell>
          <cell r="D546" t="str">
            <v>B1</v>
          </cell>
          <cell r="E546">
            <v>244</v>
          </cell>
          <cell r="F546">
            <v>2</v>
          </cell>
          <cell r="G546">
            <v>3.8159999999999998</v>
          </cell>
          <cell r="H546">
            <v>-270</v>
          </cell>
          <cell r="I546">
            <v>-1030.32</v>
          </cell>
          <cell r="J546">
            <v>19991030</v>
          </cell>
          <cell r="K546" t="str">
            <v>1140305003</v>
          </cell>
          <cell r="L546" t="str">
            <v>6210402005</v>
          </cell>
          <cell r="M546" t="str">
            <v>9100000005</v>
          </cell>
        </row>
        <row r="547">
          <cell r="A547" t="str">
            <v>P023</v>
          </cell>
          <cell r="B547">
            <v>3103010083</v>
          </cell>
          <cell r="C547" t="str">
            <v>GESAPRIN 90</v>
          </cell>
          <cell r="D547" t="str">
            <v>B1</v>
          </cell>
          <cell r="E547">
            <v>245</v>
          </cell>
          <cell r="F547">
            <v>2</v>
          </cell>
          <cell r="G547">
            <v>3.8159999999999998</v>
          </cell>
          <cell r="H547">
            <v>-62</v>
          </cell>
          <cell r="I547">
            <v>-236.59199999999998</v>
          </cell>
          <cell r="J547">
            <v>19991030</v>
          </cell>
          <cell r="K547" t="str">
            <v>1140305003</v>
          </cell>
          <cell r="L547" t="str">
            <v>6210402005</v>
          </cell>
          <cell r="M547" t="str">
            <v>9100000005</v>
          </cell>
        </row>
        <row r="548">
          <cell r="A548" t="str">
            <v>P023</v>
          </cell>
          <cell r="B548">
            <v>3103010083</v>
          </cell>
          <cell r="C548" t="str">
            <v>GESAPRIN 90</v>
          </cell>
          <cell r="D548" t="str">
            <v>B1</v>
          </cell>
          <cell r="E548">
            <v>246</v>
          </cell>
          <cell r="F548">
            <v>2</v>
          </cell>
          <cell r="G548">
            <v>3.8159999999999998</v>
          </cell>
          <cell r="H548">
            <v>-50</v>
          </cell>
          <cell r="I548">
            <v>-190.79999999999998</v>
          </cell>
          <cell r="J548">
            <v>19991030</v>
          </cell>
          <cell r="K548" t="str">
            <v>1140305003</v>
          </cell>
          <cell r="L548" t="str">
            <v>6210402005</v>
          </cell>
          <cell r="M548" t="str">
            <v>9100000005</v>
          </cell>
        </row>
        <row r="549">
          <cell r="A549" t="str">
            <v>P023</v>
          </cell>
          <cell r="B549">
            <v>3103010083</v>
          </cell>
          <cell r="C549" t="str">
            <v>GESAPRIN 90</v>
          </cell>
          <cell r="D549" t="str">
            <v>B1</v>
          </cell>
          <cell r="E549">
            <v>247</v>
          </cell>
          <cell r="F549">
            <v>2</v>
          </cell>
          <cell r="G549">
            <v>3.8159999999999998</v>
          </cell>
          <cell r="H549">
            <v>-35</v>
          </cell>
          <cell r="I549">
            <v>-133.56</v>
          </cell>
          <cell r="J549">
            <v>19991030</v>
          </cell>
          <cell r="K549" t="str">
            <v>1140305003</v>
          </cell>
          <cell r="L549" t="str">
            <v>6210402005</v>
          </cell>
          <cell r="M549" t="str">
            <v>9100000005</v>
          </cell>
        </row>
        <row r="550">
          <cell r="A550" t="str">
            <v>P023</v>
          </cell>
          <cell r="B550">
            <v>3103010083</v>
          </cell>
          <cell r="C550" t="str">
            <v>GESAPRIN 90</v>
          </cell>
          <cell r="D550" t="str">
            <v>B1</v>
          </cell>
          <cell r="E550">
            <v>248</v>
          </cell>
          <cell r="F550">
            <v>2</v>
          </cell>
          <cell r="G550">
            <v>3.8159999999999998</v>
          </cell>
          <cell r="H550">
            <v>-20</v>
          </cell>
          <cell r="I550">
            <v>-76.319999999999993</v>
          </cell>
          <cell r="J550">
            <v>19991030</v>
          </cell>
          <cell r="K550" t="str">
            <v>1140305003</v>
          </cell>
          <cell r="L550" t="str">
            <v>6210402005</v>
          </cell>
          <cell r="M550" t="str">
            <v>9100000005</v>
          </cell>
        </row>
        <row r="551">
          <cell r="A551" t="str">
            <v>P023</v>
          </cell>
          <cell r="B551">
            <v>3103010083</v>
          </cell>
          <cell r="C551" t="str">
            <v>GESAPRIN 90</v>
          </cell>
          <cell r="D551" t="str">
            <v>B1</v>
          </cell>
          <cell r="E551">
            <v>249</v>
          </cell>
          <cell r="F551">
            <v>2</v>
          </cell>
          <cell r="G551">
            <v>3.8159999999999998</v>
          </cell>
          <cell r="H551">
            <v>-80</v>
          </cell>
          <cell r="I551">
            <v>-305.27999999999997</v>
          </cell>
          <cell r="J551">
            <v>19991030</v>
          </cell>
          <cell r="K551" t="str">
            <v>1140305003</v>
          </cell>
          <cell r="L551" t="str">
            <v>6210402005</v>
          </cell>
          <cell r="M551" t="str">
            <v>9100000005</v>
          </cell>
        </row>
        <row r="552">
          <cell r="A552" t="str">
            <v>P023</v>
          </cell>
          <cell r="B552">
            <v>3103010083</v>
          </cell>
          <cell r="C552" t="str">
            <v>GESAPRIN 90</v>
          </cell>
          <cell r="D552" t="str">
            <v>B1</v>
          </cell>
          <cell r="E552">
            <v>250</v>
          </cell>
          <cell r="F552">
            <v>2</v>
          </cell>
          <cell r="G552">
            <v>3.8159999999999998</v>
          </cell>
          <cell r="H552">
            <v>-105</v>
          </cell>
          <cell r="I552">
            <v>-400.68</v>
          </cell>
          <cell r="J552">
            <v>19991030</v>
          </cell>
          <cell r="K552" t="str">
            <v>1140305003</v>
          </cell>
          <cell r="L552" t="str">
            <v>6210402005</v>
          </cell>
          <cell r="M552" t="str">
            <v>9100000005</v>
          </cell>
        </row>
        <row r="553">
          <cell r="A553" t="str">
            <v>P023</v>
          </cell>
          <cell r="B553">
            <v>3103010083</v>
          </cell>
          <cell r="C553" t="str">
            <v>GESAPRIN 90</v>
          </cell>
          <cell r="D553" t="str">
            <v>B1</v>
          </cell>
          <cell r="E553">
            <v>251</v>
          </cell>
          <cell r="F553">
            <v>2</v>
          </cell>
          <cell r="G553">
            <v>3.8159999999999998</v>
          </cell>
          <cell r="H553">
            <v>-75</v>
          </cell>
          <cell r="I553">
            <v>-286.2</v>
          </cell>
          <cell r="J553">
            <v>19991030</v>
          </cell>
          <cell r="K553" t="str">
            <v>1140305003</v>
          </cell>
          <cell r="L553" t="str">
            <v>6210402005</v>
          </cell>
          <cell r="M553" t="str">
            <v>9100000005</v>
          </cell>
        </row>
        <row r="554">
          <cell r="A554" t="str">
            <v>P023</v>
          </cell>
          <cell r="B554">
            <v>3103010083</v>
          </cell>
          <cell r="C554" t="str">
            <v>GESAPRIN 90</v>
          </cell>
          <cell r="D554" t="str">
            <v>B1</v>
          </cell>
          <cell r="E554">
            <v>252</v>
          </cell>
          <cell r="F554">
            <v>2</v>
          </cell>
          <cell r="G554">
            <v>3.8159999999999998</v>
          </cell>
          <cell r="H554">
            <v>-92</v>
          </cell>
          <cell r="I554">
            <v>-351.072</v>
          </cell>
          <cell r="J554">
            <v>19991030</v>
          </cell>
          <cell r="K554" t="str">
            <v>1140305003</v>
          </cell>
          <cell r="L554" t="str">
            <v>6210402005</v>
          </cell>
          <cell r="M554" t="str">
            <v>9100000005</v>
          </cell>
        </row>
        <row r="555">
          <cell r="A555" t="str">
            <v>P023</v>
          </cell>
          <cell r="B555">
            <v>3103010083</v>
          </cell>
          <cell r="C555" t="str">
            <v>GESAPRIN 90</v>
          </cell>
          <cell r="D555" t="str">
            <v>B1</v>
          </cell>
          <cell r="E555">
            <v>253</v>
          </cell>
          <cell r="F555">
            <v>2</v>
          </cell>
          <cell r="G555">
            <v>3.8159999999999998</v>
          </cell>
          <cell r="H555">
            <v>-123</v>
          </cell>
          <cell r="I555">
            <v>-469.36799999999999</v>
          </cell>
          <cell r="J555">
            <v>19991030</v>
          </cell>
          <cell r="K555" t="str">
            <v>1140305003</v>
          </cell>
          <cell r="L555" t="str">
            <v>6210402005</v>
          </cell>
          <cell r="M555" t="str">
            <v>9100000005</v>
          </cell>
        </row>
        <row r="556">
          <cell r="A556" t="str">
            <v>P023</v>
          </cell>
          <cell r="B556">
            <v>3103010083</v>
          </cell>
          <cell r="C556" t="str">
            <v>GESAPRIN 90</v>
          </cell>
          <cell r="D556" t="str">
            <v>B1</v>
          </cell>
          <cell r="E556">
            <v>254</v>
          </cell>
          <cell r="F556">
            <v>2</v>
          </cell>
          <cell r="G556">
            <v>3.8159999999999998</v>
          </cell>
          <cell r="H556">
            <v>-92</v>
          </cell>
          <cell r="I556">
            <v>-351.072</v>
          </cell>
          <cell r="J556">
            <v>19991030</v>
          </cell>
          <cell r="K556" t="str">
            <v>1140305003</v>
          </cell>
          <cell r="L556" t="str">
            <v>6210402005</v>
          </cell>
          <cell r="M556" t="str">
            <v>9100000005</v>
          </cell>
        </row>
        <row r="557">
          <cell r="A557" t="str">
            <v>P023</v>
          </cell>
          <cell r="B557">
            <v>3103010083</v>
          </cell>
          <cell r="C557" t="str">
            <v>GESAPRIN 90</v>
          </cell>
          <cell r="D557" t="str">
            <v>B1</v>
          </cell>
          <cell r="E557">
            <v>268</v>
          </cell>
          <cell r="F557">
            <v>2</v>
          </cell>
          <cell r="G557">
            <v>3.8159999999999998</v>
          </cell>
          <cell r="H557">
            <v>-80</v>
          </cell>
          <cell r="I557">
            <v>-305.27999999999997</v>
          </cell>
          <cell r="J557">
            <v>19991030</v>
          </cell>
          <cell r="K557" t="str">
            <v>1140305003</v>
          </cell>
          <cell r="L557" t="str">
            <v>6210402005</v>
          </cell>
          <cell r="M557" t="str">
            <v>9100000005</v>
          </cell>
        </row>
        <row r="558">
          <cell r="A558" t="str">
            <v>TA28</v>
          </cell>
          <cell r="B558">
            <v>3103010083</v>
          </cell>
          <cell r="C558" t="str">
            <v>GESAPRIN 90</v>
          </cell>
          <cell r="D558" t="str">
            <v>65</v>
          </cell>
          <cell r="E558">
            <v>880</v>
          </cell>
          <cell r="F558">
            <v>1</v>
          </cell>
          <cell r="G558">
            <v>3.8159999999999998</v>
          </cell>
          <cell r="H558">
            <v>-107</v>
          </cell>
          <cell r="I558">
            <v>-408.31199999999995</v>
          </cell>
          <cell r="J558">
            <v>19991031</v>
          </cell>
          <cell r="K558" t="str">
            <v>1140305003</v>
          </cell>
          <cell r="L558" t="str">
            <v>6210402005</v>
          </cell>
        </row>
        <row r="559">
          <cell r="A559" t="str">
            <v>TA29</v>
          </cell>
          <cell r="B559">
            <v>3103010083</v>
          </cell>
          <cell r="C559" t="str">
            <v>GESAPRIN 90</v>
          </cell>
          <cell r="D559" t="str">
            <v>65</v>
          </cell>
          <cell r="E559">
            <v>879</v>
          </cell>
          <cell r="F559">
            <v>1</v>
          </cell>
          <cell r="G559">
            <v>3.8159999999999998</v>
          </cell>
          <cell r="H559">
            <v>-160</v>
          </cell>
          <cell r="I559">
            <v>-610.55999999999995</v>
          </cell>
          <cell r="J559">
            <v>19991031</v>
          </cell>
          <cell r="K559" t="str">
            <v>1140305003</v>
          </cell>
          <cell r="L559" t="str">
            <v>6210402005</v>
          </cell>
        </row>
        <row r="560">
          <cell r="A560" t="str">
            <v>TA30</v>
          </cell>
          <cell r="B560">
            <v>3103010083</v>
          </cell>
          <cell r="C560" t="str">
            <v>GESAPRIN 90</v>
          </cell>
          <cell r="D560" t="str">
            <v>65</v>
          </cell>
          <cell r="E560">
            <v>884</v>
          </cell>
          <cell r="F560">
            <v>2</v>
          </cell>
          <cell r="G560">
            <v>3.1</v>
          </cell>
          <cell r="H560">
            <v>-520</v>
          </cell>
          <cell r="I560">
            <v>-1612</v>
          </cell>
          <cell r="J560">
            <v>19991031</v>
          </cell>
          <cell r="K560" t="str">
            <v>1140305003</v>
          </cell>
          <cell r="L560" t="str">
            <v>6210402005</v>
          </cell>
        </row>
        <row r="561">
          <cell r="A561" t="str">
            <v>TA31</v>
          </cell>
          <cell r="B561">
            <v>3103010083</v>
          </cell>
          <cell r="C561" t="str">
            <v>GESAPRIN 90</v>
          </cell>
          <cell r="D561" t="str">
            <v>65</v>
          </cell>
          <cell r="E561">
            <v>886</v>
          </cell>
          <cell r="F561">
            <v>1</v>
          </cell>
          <cell r="G561">
            <v>3.8159999999999998</v>
          </cell>
          <cell r="H561">
            <v>-463</v>
          </cell>
          <cell r="I561">
            <v>-1766.808</v>
          </cell>
          <cell r="J561">
            <v>19991031</v>
          </cell>
          <cell r="K561" t="str">
            <v>1140305003</v>
          </cell>
          <cell r="L561" t="str">
            <v>6210402005</v>
          </cell>
        </row>
        <row r="562">
          <cell r="A562" t="str">
            <v>TA32</v>
          </cell>
          <cell r="B562">
            <v>3103010083</v>
          </cell>
          <cell r="C562" t="str">
            <v>GESAPRIN 90</v>
          </cell>
          <cell r="D562" t="str">
            <v>65</v>
          </cell>
          <cell r="E562">
            <v>875</v>
          </cell>
          <cell r="F562">
            <v>4</v>
          </cell>
          <cell r="G562">
            <v>3.8159999999999998</v>
          </cell>
          <cell r="H562">
            <v>-245</v>
          </cell>
          <cell r="I562">
            <v>-934.92</v>
          </cell>
          <cell r="J562">
            <v>19991031</v>
          </cell>
          <cell r="K562" t="str">
            <v>1140305003</v>
          </cell>
          <cell r="L562" t="str">
            <v>6210402005</v>
          </cell>
        </row>
        <row r="563">
          <cell r="A563" t="str">
            <v>TA34</v>
          </cell>
          <cell r="B563">
            <v>3103010083</v>
          </cell>
          <cell r="C563" t="str">
            <v>GESAPRIN 90</v>
          </cell>
          <cell r="D563" t="str">
            <v>65</v>
          </cell>
          <cell r="E563">
            <v>882</v>
          </cell>
          <cell r="F563">
            <v>1</v>
          </cell>
          <cell r="G563">
            <v>3.8159999999999998</v>
          </cell>
          <cell r="H563">
            <v>-214</v>
          </cell>
          <cell r="I563">
            <v>-816.62399999999991</v>
          </cell>
          <cell r="J563">
            <v>19991031</v>
          </cell>
          <cell r="K563" t="str">
            <v>1140305003</v>
          </cell>
          <cell r="L563" t="str">
            <v>6210402005</v>
          </cell>
        </row>
        <row r="564">
          <cell r="A564" t="str">
            <v>TG30</v>
          </cell>
          <cell r="B564">
            <v>3103010083</v>
          </cell>
          <cell r="C564" t="str">
            <v>GESAPRIN 90</v>
          </cell>
          <cell r="D564" t="str">
            <v>65</v>
          </cell>
          <cell r="E564">
            <v>865</v>
          </cell>
          <cell r="F564">
            <v>1</v>
          </cell>
          <cell r="G564">
            <v>3.8159999999999998</v>
          </cell>
          <cell r="H564">
            <v>-390</v>
          </cell>
          <cell r="I564">
            <v>-1488.24</v>
          </cell>
          <cell r="J564">
            <v>19991031</v>
          </cell>
          <cell r="K564" t="str">
            <v>1140305003</v>
          </cell>
          <cell r="L564" t="str">
            <v>6210402005</v>
          </cell>
        </row>
        <row r="565">
          <cell r="A565" t="str">
            <v>TL04</v>
          </cell>
          <cell r="B565">
            <v>3103010083</v>
          </cell>
          <cell r="C565" t="str">
            <v>GESAPRIN 90</v>
          </cell>
          <cell r="D565" t="str">
            <v>65</v>
          </cell>
          <cell r="E565">
            <v>899</v>
          </cell>
          <cell r="F565">
            <v>6</v>
          </cell>
          <cell r="G565">
            <v>3.8159999999999998</v>
          </cell>
          <cell r="H565">
            <v>-225</v>
          </cell>
          <cell r="I565">
            <v>-858.59999999999991</v>
          </cell>
          <cell r="J565">
            <v>19991031</v>
          </cell>
          <cell r="K565" t="str">
            <v>1140305003</v>
          </cell>
          <cell r="L565" t="str">
            <v>6210402005</v>
          </cell>
        </row>
        <row r="566">
          <cell r="A566" t="str">
            <v>TL05</v>
          </cell>
          <cell r="B566">
            <v>3103010083</v>
          </cell>
          <cell r="C566" t="str">
            <v>GESAPRIN 90</v>
          </cell>
          <cell r="D566" t="str">
            <v>65</v>
          </cell>
          <cell r="E566">
            <v>890</v>
          </cell>
          <cell r="F566">
            <v>5</v>
          </cell>
          <cell r="G566">
            <v>3.8159999999999998</v>
          </cell>
          <cell r="H566">
            <v>-130</v>
          </cell>
          <cell r="I566">
            <v>-496.08</v>
          </cell>
          <cell r="J566">
            <v>19991031</v>
          </cell>
          <cell r="K566" t="str">
            <v>1140305003</v>
          </cell>
          <cell r="L566" t="str">
            <v>6210402005</v>
          </cell>
        </row>
        <row r="567">
          <cell r="A567" t="str">
            <v>TL05</v>
          </cell>
          <cell r="B567">
            <v>3103010083</v>
          </cell>
          <cell r="C567" t="str">
            <v>GESAPRIN 90</v>
          </cell>
          <cell r="D567" t="str">
            <v>65</v>
          </cell>
          <cell r="E567">
            <v>891</v>
          </cell>
          <cell r="F567">
            <v>2</v>
          </cell>
          <cell r="G567">
            <v>3.8159999999999998</v>
          </cell>
          <cell r="H567">
            <v>-70</v>
          </cell>
          <cell r="I567">
            <v>-267.12</v>
          </cell>
          <cell r="J567">
            <v>19991031</v>
          </cell>
          <cell r="K567" t="str">
            <v>1140305003</v>
          </cell>
          <cell r="L567" t="str">
            <v>6210402005</v>
          </cell>
        </row>
        <row r="568">
          <cell r="A568" t="str">
            <v>TL06</v>
          </cell>
          <cell r="B568">
            <v>3103010083</v>
          </cell>
          <cell r="C568" t="str">
            <v>GESAPRIN 90</v>
          </cell>
          <cell r="D568" t="str">
            <v>65</v>
          </cell>
          <cell r="E568">
            <v>896</v>
          </cell>
          <cell r="F568">
            <v>5</v>
          </cell>
          <cell r="G568">
            <v>3.8159999999999998</v>
          </cell>
          <cell r="H568">
            <v>-200</v>
          </cell>
          <cell r="I568">
            <v>-763.19999999999993</v>
          </cell>
          <cell r="J568">
            <v>19991031</v>
          </cell>
          <cell r="K568" t="str">
            <v>1140305003</v>
          </cell>
          <cell r="L568" t="str">
            <v>6210402005</v>
          </cell>
        </row>
        <row r="569">
          <cell r="A569" t="str">
            <v>TL07</v>
          </cell>
          <cell r="B569">
            <v>3103010083</v>
          </cell>
          <cell r="C569" t="str">
            <v>GESAPRIN 90</v>
          </cell>
          <cell r="D569" t="str">
            <v>65</v>
          </cell>
          <cell r="E569">
            <v>894</v>
          </cell>
          <cell r="F569">
            <v>5</v>
          </cell>
          <cell r="G569">
            <v>3.8159999999999998</v>
          </cell>
          <cell r="H569">
            <v>-265</v>
          </cell>
          <cell r="I569">
            <v>-1011.24</v>
          </cell>
          <cell r="J569">
            <v>19991031</v>
          </cell>
          <cell r="K569" t="str">
            <v>1140305003</v>
          </cell>
          <cell r="L569" t="str">
            <v>6210402005</v>
          </cell>
        </row>
        <row r="570">
          <cell r="A570" t="str">
            <v>TL08</v>
          </cell>
          <cell r="B570">
            <v>3103010083</v>
          </cell>
          <cell r="C570" t="str">
            <v>GESAPRIN 90</v>
          </cell>
          <cell r="D570" t="str">
            <v>65</v>
          </cell>
          <cell r="E570">
            <v>893</v>
          </cell>
          <cell r="F570">
            <v>5</v>
          </cell>
          <cell r="G570">
            <v>27.439</v>
          </cell>
          <cell r="H570">
            <v>-260</v>
          </cell>
          <cell r="I570">
            <v>-7134.14</v>
          </cell>
          <cell r="J570">
            <v>19991031</v>
          </cell>
          <cell r="K570" t="str">
            <v>1140305003</v>
          </cell>
          <cell r="L570" t="str">
            <v>6210402005</v>
          </cell>
        </row>
        <row r="571">
          <cell r="A571" t="str">
            <v>TO03</v>
          </cell>
          <cell r="B571">
            <v>3103010083</v>
          </cell>
          <cell r="C571" t="str">
            <v>GESAPRIN 90</v>
          </cell>
          <cell r="D571" t="str">
            <v>S1</v>
          </cell>
          <cell r="E571">
            <v>330</v>
          </cell>
          <cell r="F571">
            <v>1</v>
          </cell>
          <cell r="G571">
            <v>3.8159999999999998</v>
          </cell>
          <cell r="H571">
            <v>-250</v>
          </cell>
          <cell r="I571">
            <v>-954</v>
          </cell>
          <cell r="J571">
            <v>19991031</v>
          </cell>
          <cell r="K571" t="str">
            <v>1140305003</v>
          </cell>
          <cell r="L571" t="str">
            <v>6210402005</v>
          </cell>
          <cell r="M571" t="str">
            <v>9100000005</v>
          </cell>
        </row>
        <row r="572">
          <cell r="A572" t="str">
            <v>TO03</v>
          </cell>
          <cell r="B572">
            <v>3103010083</v>
          </cell>
          <cell r="C572" t="str">
            <v>GESAPRIN 90</v>
          </cell>
          <cell r="D572" t="str">
            <v>S1</v>
          </cell>
          <cell r="E572">
            <v>332</v>
          </cell>
          <cell r="F572">
            <v>1</v>
          </cell>
          <cell r="G572">
            <v>3.8159999999999998</v>
          </cell>
          <cell r="H572">
            <v>-300</v>
          </cell>
          <cell r="I572">
            <v>-1144.8</v>
          </cell>
          <cell r="J572">
            <v>19991031</v>
          </cell>
          <cell r="K572" t="str">
            <v>1140305003</v>
          </cell>
          <cell r="L572" t="str">
            <v>6210402005</v>
          </cell>
          <cell r="M572" t="str">
            <v>9100000005</v>
          </cell>
        </row>
        <row r="573">
          <cell r="A573" t="str">
            <v>TZ01</v>
          </cell>
          <cell r="B573">
            <v>3103010083</v>
          </cell>
          <cell r="C573" t="str">
            <v>GESAPRIN 90</v>
          </cell>
          <cell r="D573" t="str">
            <v>65</v>
          </cell>
          <cell r="E573">
            <v>856</v>
          </cell>
          <cell r="F573">
            <v>1</v>
          </cell>
          <cell r="G573">
            <v>3.8159999999999998</v>
          </cell>
          <cell r="H573">
            <v>-422</v>
          </cell>
          <cell r="I573">
            <v>-1610.3519999999999</v>
          </cell>
          <cell r="J573">
            <v>19991031</v>
          </cell>
          <cell r="K573" t="str">
            <v>1140305003</v>
          </cell>
          <cell r="L573" t="str">
            <v>6210402005</v>
          </cell>
        </row>
        <row r="574">
          <cell r="A574" t="str">
            <v>TZ02</v>
          </cell>
          <cell r="B574">
            <v>3103010083</v>
          </cell>
          <cell r="C574" t="str">
            <v>GESAPRIN 90</v>
          </cell>
          <cell r="D574" t="str">
            <v>65</v>
          </cell>
          <cell r="E574">
            <v>849</v>
          </cell>
          <cell r="F574">
            <v>1</v>
          </cell>
          <cell r="G574">
            <v>3.8159999999999998</v>
          </cell>
          <cell r="H574">
            <v>-450</v>
          </cell>
          <cell r="I574">
            <v>-1717.1999999999998</v>
          </cell>
          <cell r="J574">
            <v>19991031</v>
          </cell>
          <cell r="K574" t="str">
            <v>1140305003</v>
          </cell>
          <cell r="L574" t="str">
            <v>6210402005</v>
          </cell>
        </row>
        <row r="575">
          <cell r="A575" t="str">
            <v>EA01</v>
          </cell>
          <cell r="B575">
            <v>3103010083</v>
          </cell>
          <cell r="C575" t="str">
            <v>GESAPRIN 90</v>
          </cell>
          <cell r="D575" t="str">
            <v>66</v>
          </cell>
          <cell r="E575">
            <v>862</v>
          </cell>
          <cell r="F575">
            <v>1</v>
          </cell>
          <cell r="G575">
            <v>3.8159999999999998</v>
          </cell>
          <cell r="H575">
            <v>-79</v>
          </cell>
          <cell r="I575">
            <v>-301.464</v>
          </cell>
          <cell r="J575">
            <v>19991031</v>
          </cell>
          <cell r="K575" t="str">
            <v>1140306003</v>
          </cell>
          <cell r="L575" t="str">
            <v>6210402006</v>
          </cell>
        </row>
        <row r="576">
          <cell r="A576" t="str">
            <v>EA02</v>
          </cell>
          <cell r="B576">
            <v>3103010083</v>
          </cell>
          <cell r="C576" t="str">
            <v>GESAPRIN 90</v>
          </cell>
          <cell r="D576" t="str">
            <v>66</v>
          </cell>
          <cell r="E576">
            <v>857</v>
          </cell>
          <cell r="F576">
            <v>1</v>
          </cell>
          <cell r="G576">
            <v>3.8159999999999998</v>
          </cell>
          <cell r="H576">
            <v>-35.299999999999997</v>
          </cell>
          <cell r="I576">
            <v>-134.70479999999998</v>
          </cell>
          <cell r="J576">
            <v>19991031</v>
          </cell>
          <cell r="K576" t="str">
            <v>1140306003</v>
          </cell>
          <cell r="L576" t="str">
            <v>6210402006</v>
          </cell>
        </row>
        <row r="577">
          <cell r="A577" t="str">
            <v>P023</v>
          </cell>
          <cell r="B577">
            <v>3103010083</v>
          </cell>
          <cell r="C577" t="str">
            <v>GESAPRIN 90</v>
          </cell>
          <cell r="D577" t="str">
            <v>B1</v>
          </cell>
          <cell r="E577">
            <v>255</v>
          </cell>
          <cell r="F577">
            <v>2</v>
          </cell>
          <cell r="G577">
            <v>3.8159999999999998</v>
          </cell>
          <cell r="H577">
            <v>-12</v>
          </cell>
          <cell r="I577">
            <v>-45.792000000000002</v>
          </cell>
          <cell r="J577">
            <v>19991030</v>
          </cell>
          <cell r="K577" t="str">
            <v>1140325003</v>
          </cell>
          <cell r="L577" t="str">
            <v>6210402016</v>
          </cell>
          <cell r="M577" t="str">
            <v>9100000007</v>
          </cell>
        </row>
        <row r="578">
          <cell r="A578" t="str">
            <v>P023</v>
          </cell>
          <cell r="B578">
            <v>3103010083</v>
          </cell>
          <cell r="C578" t="str">
            <v>GESAPRIN 90</v>
          </cell>
          <cell r="D578" t="str">
            <v>B1</v>
          </cell>
          <cell r="E578">
            <v>256</v>
          </cell>
          <cell r="F578">
            <v>2</v>
          </cell>
          <cell r="G578">
            <v>3.8159999999999998</v>
          </cell>
          <cell r="H578">
            <v>-14</v>
          </cell>
          <cell r="I578">
            <v>-53.423999999999999</v>
          </cell>
          <cell r="J578">
            <v>19991030</v>
          </cell>
          <cell r="K578" t="str">
            <v>1140325003</v>
          </cell>
          <cell r="L578" t="str">
            <v>6210402016</v>
          </cell>
          <cell r="M578" t="str">
            <v>9100000007</v>
          </cell>
        </row>
        <row r="579">
          <cell r="A579" t="str">
            <v>P023</v>
          </cell>
          <cell r="B579">
            <v>3103010083</v>
          </cell>
          <cell r="C579" t="str">
            <v>GESAPRIN 90</v>
          </cell>
          <cell r="D579" t="str">
            <v>B1</v>
          </cell>
          <cell r="E579">
            <v>257</v>
          </cell>
          <cell r="F579">
            <v>2</v>
          </cell>
          <cell r="G579">
            <v>3.8159999999999998</v>
          </cell>
          <cell r="H579">
            <v>-21</v>
          </cell>
          <cell r="I579">
            <v>-80.135999999999996</v>
          </cell>
          <cell r="J579">
            <v>19991030</v>
          </cell>
          <cell r="K579" t="str">
            <v>1140325003</v>
          </cell>
          <cell r="L579" t="str">
            <v>6210402016</v>
          </cell>
          <cell r="M579" t="str">
            <v>9100000007</v>
          </cell>
        </row>
        <row r="580">
          <cell r="A580" t="str">
            <v>P023</v>
          </cell>
          <cell r="B580">
            <v>3103010083</v>
          </cell>
          <cell r="C580" t="str">
            <v>GESAPRIN 90</v>
          </cell>
          <cell r="D580" t="str">
            <v>B1</v>
          </cell>
          <cell r="E580">
            <v>258</v>
          </cell>
          <cell r="F580">
            <v>2</v>
          </cell>
          <cell r="G580">
            <v>3.8159999999999998</v>
          </cell>
          <cell r="H580">
            <v>-24</v>
          </cell>
          <cell r="I580">
            <v>-91.584000000000003</v>
          </cell>
          <cell r="J580">
            <v>19991030</v>
          </cell>
          <cell r="K580" t="str">
            <v>1140325003</v>
          </cell>
          <cell r="L580" t="str">
            <v>6210402016</v>
          </cell>
          <cell r="M580" t="str">
            <v>9100000007</v>
          </cell>
        </row>
        <row r="581">
          <cell r="A581" t="str">
            <v>P014</v>
          </cell>
          <cell r="B581">
            <v>3103010085</v>
          </cell>
          <cell r="C581" t="str">
            <v>SEMPRA</v>
          </cell>
          <cell r="D581" t="str">
            <v>S1</v>
          </cell>
          <cell r="E581">
            <v>304</v>
          </cell>
          <cell r="F581">
            <v>4</v>
          </cell>
          <cell r="G581">
            <v>264.60000000000002</v>
          </cell>
          <cell r="H581">
            <v>-17</v>
          </cell>
          <cell r="I581">
            <v>-4498.2000000000007</v>
          </cell>
          <cell r="J581">
            <v>19991031</v>
          </cell>
          <cell r="K581" t="str">
            <v>1140305003</v>
          </cell>
          <cell r="L581" t="str">
            <v>6210402005</v>
          </cell>
          <cell r="M581" t="str">
            <v>9100000005</v>
          </cell>
        </row>
        <row r="582">
          <cell r="A582" t="str">
            <v>MF39</v>
          </cell>
          <cell r="B582">
            <v>3103010088</v>
          </cell>
          <cell r="C582" t="str">
            <v>ATRAZINA 50%</v>
          </cell>
          <cell r="D582" t="str">
            <v>65</v>
          </cell>
          <cell r="E582">
            <v>926</v>
          </cell>
          <cell r="F582">
            <v>3</v>
          </cell>
          <cell r="G582">
            <v>2.2000000000000002</v>
          </cell>
          <cell r="H582">
            <v>-120</v>
          </cell>
          <cell r="I582">
            <v>-264</v>
          </cell>
          <cell r="J582">
            <v>19991031</v>
          </cell>
          <cell r="K582" t="str">
            <v>1140305003</v>
          </cell>
          <cell r="L582" t="str">
            <v>6210402005</v>
          </cell>
        </row>
        <row r="583">
          <cell r="A583" t="str">
            <v>TG30</v>
          </cell>
          <cell r="B583">
            <v>3103010088</v>
          </cell>
          <cell r="C583" t="str">
            <v>ATRAZINA 50%</v>
          </cell>
          <cell r="D583" t="str">
            <v>65</v>
          </cell>
          <cell r="E583">
            <v>865</v>
          </cell>
          <cell r="F583">
            <v>2</v>
          </cell>
          <cell r="G583">
            <v>2.2000000000000002</v>
          </cell>
          <cell r="H583">
            <v>-170</v>
          </cell>
          <cell r="I583">
            <v>-374.00000000000006</v>
          </cell>
          <cell r="J583">
            <v>19991031</v>
          </cell>
          <cell r="K583" t="str">
            <v>1140305003</v>
          </cell>
          <cell r="L583" t="str">
            <v>6210402005</v>
          </cell>
        </row>
        <row r="584">
          <cell r="A584" t="str">
            <v>P014</v>
          </cell>
          <cell r="B584">
            <v>3103010090</v>
          </cell>
          <cell r="C584" t="str">
            <v>TWIN PACK PREM</v>
          </cell>
          <cell r="D584" t="str">
            <v>S1</v>
          </cell>
          <cell r="E584">
            <v>293</v>
          </cell>
          <cell r="F584">
            <v>1</v>
          </cell>
          <cell r="G584">
            <v>10.6</v>
          </cell>
          <cell r="H584">
            <v>-60</v>
          </cell>
          <cell r="I584">
            <v>-636</v>
          </cell>
          <cell r="J584">
            <v>19991031</v>
          </cell>
          <cell r="K584" t="str">
            <v>1140303003</v>
          </cell>
          <cell r="L584" t="str">
            <v>6210402003</v>
          </cell>
          <cell r="M584" t="str">
            <v>9100000003</v>
          </cell>
        </row>
        <row r="585">
          <cell r="A585" t="str">
            <v>P023</v>
          </cell>
          <cell r="B585">
            <v>3103010090</v>
          </cell>
          <cell r="C585" t="str">
            <v>TWIN PACK PREM</v>
          </cell>
          <cell r="D585" t="str">
            <v>B1</v>
          </cell>
          <cell r="E585">
            <v>249</v>
          </cell>
          <cell r="F585">
            <v>5</v>
          </cell>
          <cell r="G585">
            <v>10.6</v>
          </cell>
          <cell r="H585">
            <v>-108</v>
          </cell>
          <cell r="I585">
            <v>-1144.8</v>
          </cell>
          <cell r="J585">
            <v>19991030</v>
          </cell>
          <cell r="K585" t="str">
            <v>1140305003</v>
          </cell>
          <cell r="L585" t="str">
            <v>6210402005</v>
          </cell>
          <cell r="M585" t="str">
            <v>9100000005</v>
          </cell>
        </row>
        <row r="586">
          <cell r="A586" t="str">
            <v>P023</v>
          </cell>
          <cell r="B586">
            <v>3103010090</v>
          </cell>
          <cell r="C586" t="str">
            <v>TWIN PACK PREM</v>
          </cell>
          <cell r="D586" t="str">
            <v>B1</v>
          </cell>
          <cell r="E586">
            <v>250</v>
          </cell>
          <cell r="F586">
            <v>5</v>
          </cell>
          <cell r="G586">
            <v>10.6</v>
          </cell>
          <cell r="H586">
            <v>-92</v>
          </cell>
          <cell r="I586">
            <v>-975.19999999999993</v>
          </cell>
          <cell r="J586">
            <v>19991030</v>
          </cell>
          <cell r="K586" t="str">
            <v>1140305003</v>
          </cell>
          <cell r="L586" t="str">
            <v>6210402005</v>
          </cell>
          <cell r="M586" t="str">
            <v>9100000005</v>
          </cell>
        </row>
        <row r="587">
          <cell r="A587" t="str">
            <v>P023</v>
          </cell>
          <cell r="B587">
            <v>3103010090</v>
          </cell>
          <cell r="C587" t="str">
            <v>TWIN PACK PREM</v>
          </cell>
          <cell r="D587" t="str">
            <v>B1</v>
          </cell>
          <cell r="E587">
            <v>268</v>
          </cell>
          <cell r="F587">
            <v>5</v>
          </cell>
          <cell r="G587">
            <v>3.7170000000000001</v>
          </cell>
          <cell r="H587">
            <v>-108</v>
          </cell>
          <cell r="I587">
            <v>-401.43600000000004</v>
          </cell>
          <cell r="J587">
            <v>19991030</v>
          </cell>
          <cell r="K587" t="str">
            <v>1140305003</v>
          </cell>
          <cell r="L587" t="str">
            <v>6210402005</v>
          </cell>
          <cell r="M587" t="str">
            <v>9100000005</v>
          </cell>
        </row>
        <row r="588">
          <cell r="A588" t="str">
            <v>P023</v>
          </cell>
          <cell r="B588">
            <v>3103010105</v>
          </cell>
          <cell r="C588" t="str">
            <v>ULTRA PACK</v>
          </cell>
          <cell r="D588" t="str">
            <v>B1</v>
          </cell>
          <cell r="E588">
            <v>250</v>
          </cell>
          <cell r="F588">
            <v>7</v>
          </cell>
          <cell r="G588">
            <v>3.55</v>
          </cell>
          <cell r="H588">
            <v>-26</v>
          </cell>
          <cell r="I588">
            <v>-92.3</v>
          </cell>
          <cell r="J588">
            <v>19991030</v>
          </cell>
          <cell r="K588" t="str">
            <v>1140305003</v>
          </cell>
          <cell r="L588" t="str">
            <v>6210402005</v>
          </cell>
          <cell r="M588" t="str">
            <v>9100000005</v>
          </cell>
        </row>
        <row r="589">
          <cell r="A589" t="str">
            <v>P023</v>
          </cell>
          <cell r="B589">
            <v>3103010105</v>
          </cell>
          <cell r="C589" t="str">
            <v>ULTRA PACK</v>
          </cell>
          <cell r="D589" t="str">
            <v>B1</v>
          </cell>
          <cell r="E589">
            <v>251</v>
          </cell>
          <cell r="F589">
            <v>6</v>
          </cell>
          <cell r="G589">
            <v>3.55</v>
          </cell>
          <cell r="H589">
            <v>-51</v>
          </cell>
          <cell r="I589">
            <v>-181.04999999999998</v>
          </cell>
          <cell r="J589">
            <v>19991030</v>
          </cell>
          <cell r="K589" t="str">
            <v>1140305003</v>
          </cell>
          <cell r="L589" t="str">
            <v>6210402005</v>
          </cell>
          <cell r="M589" t="str">
            <v>9100000005</v>
          </cell>
        </row>
        <row r="590">
          <cell r="A590" t="str">
            <v>P023</v>
          </cell>
          <cell r="B590">
            <v>3103010105</v>
          </cell>
          <cell r="C590" t="str">
            <v>ULTRA PACK</v>
          </cell>
          <cell r="D590" t="str">
            <v>B1</v>
          </cell>
          <cell r="E590">
            <v>252</v>
          </cell>
          <cell r="F590">
            <v>5</v>
          </cell>
          <cell r="G590">
            <v>3.55</v>
          </cell>
          <cell r="H590">
            <v>-65</v>
          </cell>
          <cell r="I590">
            <v>-230.75</v>
          </cell>
          <cell r="J590">
            <v>19991030</v>
          </cell>
          <cell r="K590" t="str">
            <v>1140305003</v>
          </cell>
          <cell r="L590" t="str">
            <v>6210402005</v>
          </cell>
          <cell r="M590" t="str">
            <v>9100000005</v>
          </cell>
        </row>
        <row r="591">
          <cell r="A591" t="str">
            <v>P023</v>
          </cell>
          <cell r="B591">
            <v>3103010105</v>
          </cell>
          <cell r="C591" t="str">
            <v>ULTRA PACK</v>
          </cell>
          <cell r="D591" t="str">
            <v>B1</v>
          </cell>
          <cell r="E591">
            <v>253</v>
          </cell>
          <cell r="F591">
            <v>6</v>
          </cell>
          <cell r="G591">
            <v>3.55</v>
          </cell>
          <cell r="H591">
            <v>-53</v>
          </cell>
          <cell r="I591">
            <v>-188.14999999999998</v>
          </cell>
          <cell r="J591">
            <v>19991030</v>
          </cell>
          <cell r="K591" t="str">
            <v>1140305003</v>
          </cell>
          <cell r="L591" t="str">
            <v>6210402005</v>
          </cell>
          <cell r="M591" t="str">
            <v>9100000005</v>
          </cell>
        </row>
        <row r="592">
          <cell r="A592" t="str">
            <v>MF32</v>
          </cell>
          <cell r="B592">
            <v>3103010106</v>
          </cell>
          <cell r="C592" t="str">
            <v>ROUND UP FULL</v>
          </cell>
          <cell r="D592" t="str">
            <v>61</v>
          </cell>
          <cell r="E592">
            <v>639</v>
          </cell>
          <cell r="F592">
            <v>1</v>
          </cell>
          <cell r="G592">
            <v>3.85</v>
          </cell>
          <cell r="H592">
            <v>-115</v>
          </cell>
          <cell r="I592">
            <v>-442.75</v>
          </cell>
          <cell r="J592">
            <v>19991031</v>
          </cell>
          <cell r="K592" t="str">
            <v>1140301003</v>
          </cell>
          <cell r="L592" t="str">
            <v>6210402001</v>
          </cell>
        </row>
        <row r="593">
          <cell r="A593" t="str">
            <v>MF23</v>
          </cell>
          <cell r="B593">
            <v>3103010106</v>
          </cell>
          <cell r="C593" t="str">
            <v>ROUND UP FULL</v>
          </cell>
          <cell r="D593" t="str">
            <v>63</v>
          </cell>
          <cell r="E593">
            <v>630</v>
          </cell>
          <cell r="F593">
            <v>1</v>
          </cell>
          <cell r="G593">
            <v>3.1</v>
          </cell>
          <cell r="H593">
            <v>-535.5</v>
          </cell>
          <cell r="I593">
            <v>-1660.05</v>
          </cell>
          <cell r="J593">
            <v>19991031</v>
          </cell>
          <cell r="K593" t="str">
            <v>1140303003</v>
          </cell>
          <cell r="L593" t="str">
            <v>6210402003</v>
          </cell>
        </row>
        <row r="594">
          <cell r="A594" t="str">
            <v>MF23</v>
          </cell>
          <cell r="B594">
            <v>3103010106</v>
          </cell>
          <cell r="C594" t="str">
            <v>ROUND UP FULL</v>
          </cell>
          <cell r="D594" t="str">
            <v>63</v>
          </cell>
          <cell r="E594">
            <v>631</v>
          </cell>
          <cell r="F594">
            <v>2</v>
          </cell>
          <cell r="G594">
            <v>3.1</v>
          </cell>
          <cell r="H594">
            <v>-591</v>
          </cell>
          <cell r="I594">
            <v>-1832.1000000000001</v>
          </cell>
          <cell r="J594">
            <v>19991031</v>
          </cell>
          <cell r="K594" t="str">
            <v>1140303003</v>
          </cell>
          <cell r="L594" t="str">
            <v>6210402003</v>
          </cell>
        </row>
        <row r="595">
          <cell r="A595" t="str">
            <v>MF33</v>
          </cell>
          <cell r="B595">
            <v>3103010106</v>
          </cell>
          <cell r="C595" t="str">
            <v>ROUND UP FULL</v>
          </cell>
          <cell r="D595" t="str">
            <v>63</v>
          </cell>
          <cell r="E595">
            <v>647</v>
          </cell>
          <cell r="F595">
            <v>3</v>
          </cell>
          <cell r="G595">
            <v>3.85</v>
          </cell>
          <cell r="H595">
            <v>-119.95</v>
          </cell>
          <cell r="I595">
            <v>-461.8075</v>
          </cell>
          <cell r="J595">
            <v>19991031</v>
          </cell>
          <cell r="K595" t="str">
            <v>1140303003</v>
          </cell>
          <cell r="L595" t="str">
            <v>6210402003</v>
          </cell>
        </row>
        <row r="596">
          <cell r="A596" t="str">
            <v>P012</v>
          </cell>
          <cell r="B596">
            <v>3103010106</v>
          </cell>
          <cell r="C596" t="str">
            <v>ROUND UP FULL</v>
          </cell>
          <cell r="D596" t="str">
            <v>N1</v>
          </cell>
          <cell r="E596">
            <v>324</v>
          </cell>
          <cell r="F596">
            <v>4</v>
          </cell>
          <cell r="G596">
            <v>3.85</v>
          </cell>
          <cell r="H596">
            <v>-51</v>
          </cell>
          <cell r="I596">
            <v>-196.35</v>
          </cell>
          <cell r="J596">
            <v>19991031</v>
          </cell>
          <cell r="K596" t="str">
            <v>1140303003</v>
          </cell>
          <cell r="L596" t="str">
            <v>6210402003</v>
          </cell>
          <cell r="M596" t="str">
            <v>9100000003</v>
          </cell>
        </row>
        <row r="597">
          <cell r="A597" t="str">
            <v>P012</v>
          </cell>
          <cell r="B597">
            <v>3103010106</v>
          </cell>
          <cell r="C597" t="str">
            <v>ROUND UP FULL</v>
          </cell>
          <cell r="D597" t="str">
            <v>N1</v>
          </cell>
          <cell r="E597">
            <v>326</v>
          </cell>
          <cell r="F597">
            <v>1</v>
          </cell>
          <cell r="G597">
            <v>3.85</v>
          </cell>
          <cell r="H597">
            <v>-27</v>
          </cell>
          <cell r="I597">
            <v>-103.95</v>
          </cell>
          <cell r="J597">
            <v>19991031</v>
          </cell>
          <cell r="K597" t="str">
            <v>1140303003</v>
          </cell>
          <cell r="L597" t="str">
            <v>6210402003</v>
          </cell>
          <cell r="M597" t="str">
            <v>9100000003</v>
          </cell>
        </row>
        <row r="598">
          <cell r="A598" t="str">
            <v>P012</v>
          </cell>
          <cell r="B598">
            <v>3103010106</v>
          </cell>
          <cell r="C598" t="str">
            <v>ROUND UP FULL</v>
          </cell>
          <cell r="D598" t="str">
            <v>N1</v>
          </cell>
          <cell r="E598">
            <v>327</v>
          </cell>
          <cell r="F598">
            <v>3</v>
          </cell>
          <cell r="G598">
            <v>3.85</v>
          </cell>
          <cell r="H598">
            <v>-50</v>
          </cell>
          <cell r="I598">
            <v>-192.5</v>
          </cell>
          <cell r="J598">
            <v>19991031</v>
          </cell>
          <cell r="K598" t="str">
            <v>1140303003</v>
          </cell>
          <cell r="L598" t="str">
            <v>6210402003</v>
          </cell>
          <cell r="M598" t="str">
            <v>9100000003</v>
          </cell>
        </row>
        <row r="599">
          <cell r="A599" t="str">
            <v>P012</v>
          </cell>
          <cell r="B599">
            <v>3103010106</v>
          </cell>
          <cell r="C599" t="str">
            <v>ROUND UP FULL</v>
          </cell>
          <cell r="D599" t="str">
            <v>N1</v>
          </cell>
          <cell r="E599">
            <v>330</v>
          </cell>
          <cell r="F599">
            <v>4</v>
          </cell>
          <cell r="G599">
            <v>3.85</v>
          </cell>
          <cell r="H599">
            <v>-65</v>
          </cell>
          <cell r="I599">
            <v>-250.25</v>
          </cell>
          <cell r="J599">
            <v>19991031</v>
          </cell>
          <cell r="K599" t="str">
            <v>1140303003</v>
          </cell>
          <cell r="L599" t="str">
            <v>6210402003</v>
          </cell>
          <cell r="M599" t="str">
            <v>9100000003</v>
          </cell>
        </row>
        <row r="600">
          <cell r="A600" t="str">
            <v>P012</v>
          </cell>
          <cell r="B600">
            <v>3103010106</v>
          </cell>
          <cell r="C600" t="str">
            <v>ROUND UP FULL</v>
          </cell>
          <cell r="D600" t="str">
            <v>N1</v>
          </cell>
          <cell r="E600">
            <v>331</v>
          </cell>
          <cell r="F600">
            <v>4</v>
          </cell>
          <cell r="G600">
            <v>3.85</v>
          </cell>
          <cell r="H600">
            <v>-92</v>
          </cell>
          <cell r="I600">
            <v>-354.2</v>
          </cell>
          <cell r="J600">
            <v>19991031</v>
          </cell>
          <cell r="K600" t="str">
            <v>1140303003</v>
          </cell>
          <cell r="L600" t="str">
            <v>6210402003</v>
          </cell>
          <cell r="M600" t="str">
            <v>9100000003</v>
          </cell>
        </row>
        <row r="601">
          <cell r="A601" t="str">
            <v>P014</v>
          </cell>
          <cell r="B601">
            <v>3103010106</v>
          </cell>
          <cell r="C601" t="str">
            <v>ROUND UP FULL</v>
          </cell>
          <cell r="D601" t="str">
            <v>S1</v>
          </cell>
          <cell r="E601">
            <v>289</v>
          </cell>
          <cell r="F601">
            <v>3</v>
          </cell>
          <cell r="G601">
            <v>3.831</v>
          </cell>
          <cell r="H601">
            <v>-300</v>
          </cell>
          <cell r="I601">
            <v>-1149.3</v>
          </cell>
          <cell r="J601">
            <v>19991031</v>
          </cell>
          <cell r="K601" t="str">
            <v>1140303003</v>
          </cell>
          <cell r="L601" t="str">
            <v>6210402003</v>
          </cell>
          <cell r="M601" t="str">
            <v>9100000003</v>
          </cell>
        </row>
        <row r="602">
          <cell r="A602" t="str">
            <v>P014</v>
          </cell>
          <cell r="B602">
            <v>3103010106</v>
          </cell>
          <cell r="C602" t="str">
            <v>ROUND UP FULL</v>
          </cell>
          <cell r="D602" t="str">
            <v>S1</v>
          </cell>
          <cell r="E602">
            <v>290</v>
          </cell>
          <cell r="F602">
            <v>3</v>
          </cell>
          <cell r="G602">
            <v>3.831</v>
          </cell>
          <cell r="H602">
            <v>-300</v>
          </cell>
          <cell r="I602">
            <v>-1149.3</v>
          </cell>
          <cell r="J602">
            <v>19991031</v>
          </cell>
          <cell r="K602" t="str">
            <v>1140303003</v>
          </cell>
          <cell r="L602" t="str">
            <v>6210402003</v>
          </cell>
          <cell r="M602" t="str">
            <v>9100000003</v>
          </cell>
        </row>
        <row r="603">
          <cell r="A603" t="str">
            <v>P014</v>
          </cell>
          <cell r="B603">
            <v>3103010106</v>
          </cell>
          <cell r="C603" t="str">
            <v>ROUND UP FULL</v>
          </cell>
          <cell r="D603" t="str">
            <v>S1</v>
          </cell>
          <cell r="E603">
            <v>294</v>
          </cell>
          <cell r="F603">
            <v>2</v>
          </cell>
          <cell r="G603">
            <v>3.831</v>
          </cell>
          <cell r="H603">
            <v>-300</v>
          </cell>
          <cell r="I603">
            <v>-1149.3</v>
          </cell>
          <cell r="J603">
            <v>19991031</v>
          </cell>
          <cell r="K603" t="str">
            <v>1140303003</v>
          </cell>
          <cell r="L603" t="str">
            <v>6210402003</v>
          </cell>
          <cell r="M603" t="str">
            <v>9100000003</v>
          </cell>
        </row>
        <row r="604">
          <cell r="A604" t="str">
            <v>TG01</v>
          </cell>
          <cell r="B604">
            <v>3103010106</v>
          </cell>
          <cell r="C604" t="str">
            <v>ROUND UP FULL</v>
          </cell>
          <cell r="D604" t="str">
            <v>63</v>
          </cell>
          <cell r="E604">
            <v>612</v>
          </cell>
          <cell r="F604">
            <v>7</v>
          </cell>
          <cell r="G604">
            <v>3.85</v>
          </cell>
          <cell r="H604">
            <v>-370</v>
          </cell>
          <cell r="I604">
            <v>-1424.5</v>
          </cell>
          <cell r="J604">
            <v>19991031</v>
          </cell>
          <cell r="K604" t="str">
            <v>1140303003</v>
          </cell>
          <cell r="L604" t="str">
            <v>6210402003</v>
          </cell>
        </row>
        <row r="605">
          <cell r="A605" t="str">
            <v>TG02</v>
          </cell>
          <cell r="B605">
            <v>3103010106</v>
          </cell>
          <cell r="C605" t="str">
            <v>ROUND UP FULL</v>
          </cell>
          <cell r="D605" t="str">
            <v>63</v>
          </cell>
          <cell r="E605">
            <v>618</v>
          </cell>
          <cell r="F605">
            <v>1</v>
          </cell>
          <cell r="G605">
            <v>3.85</v>
          </cell>
          <cell r="H605">
            <v>-340</v>
          </cell>
          <cell r="I605">
            <v>-1309</v>
          </cell>
          <cell r="J605">
            <v>19991031</v>
          </cell>
          <cell r="K605" t="str">
            <v>1140303003</v>
          </cell>
          <cell r="L605" t="str">
            <v>6210402003</v>
          </cell>
        </row>
        <row r="606">
          <cell r="A606" t="str">
            <v>TG28</v>
          </cell>
          <cell r="B606">
            <v>3103010106</v>
          </cell>
          <cell r="C606" t="str">
            <v>ROUND UP FULL</v>
          </cell>
          <cell r="D606" t="str">
            <v>63</v>
          </cell>
          <cell r="E606">
            <v>617</v>
          </cell>
          <cell r="F606">
            <v>1</v>
          </cell>
          <cell r="G606">
            <v>3.85</v>
          </cell>
          <cell r="H606">
            <v>-380</v>
          </cell>
          <cell r="I606">
            <v>-1463</v>
          </cell>
          <cell r="J606">
            <v>19991031</v>
          </cell>
          <cell r="K606" t="str">
            <v>1140303003</v>
          </cell>
          <cell r="L606" t="str">
            <v>6210402003</v>
          </cell>
        </row>
        <row r="607">
          <cell r="A607" t="str">
            <v>TL04</v>
          </cell>
          <cell r="B607">
            <v>3103010106</v>
          </cell>
          <cell r="C607" t="str">
            <v>ROUND UP FULL</v>
          </cell>
          <cell r="D607" t="str">
            <v>63</v>
          </cell>
          <cell r="E607">
            <v>622</v>
          </cell>
          <cell r="F607">
            <v>1</v>
          </cell>
          <cell r="G607">
            <v>3.85</v>
          </cell>
          <cell r="H607">
            <v>-347</v>
          </cell>
          <cell r="I607">
            <v>-1335.95</v>
          </cell>
          <cell r="J607">
            <v>19991031</v>
          </cell>
          <cell r="K607" t="str">
            <v>1140303003</v>
          </cell>
          <cell r="L607" t="str">
            <v>6210402003</v>
          </cell>
        </row>
        <row r="608">
          <cell r="A608" t="str">
            <v>TL06</v>
          </cell>
          <cell r="B608">
            <v>3103010106</v>
          </cell>
          <cell r="C608" t="str">
            <v>ROUND UP FULL</v>
          </cell>
          <cell r="D608" t="str">
            <v>63</v>
          </cell>
          <cell r="E608">
            <v>621</v>
          </cell>
          <cell r="F608">
            <v>2</v>
          </cell>
          <cell r="G608">
            <v>3.85</v>
          </cell>
          <cell r="H608">
            <v>-404</v>
          </cell>
          <cell r="I608">
            <v>-1555.4</v>
          </cell>
          <cell r="J608">
            <v>19991031</v>
          </cell>
          <cell r="K608" t="str">
            <v>1140303003</v>
          </cell>
          <cell r="L608" t="str">
            <v>6210402003</v>
          </cell>
        </row>
        <row r="609">
          <cell r="A609" t="str">
            <v>TO00</v>
          </cell>
          <cell r="B609">
            <v>3103010106</v>
          </cell>
          <cell r="C609" t="str">
            <v>ROUND UP FULL</v>
          </cell>
          <cell r="D609" t="str">
            <v>S1</v>
          </cell>
          <cell r="E609">
            <v>340</v>
          </cell>
          <cell r="F609">
            <v>1</v>
          </cell>
          <cell r="G609">
            <v>3.85</v>
          </cell>
          <cell r="H609">
            <v>-260</v>
          </cell>
          <cell r="I609">
            <v>-1001</v>
          </cell>
          <cell r="J609">
            <v>19991031</v>
          </cell>
          <cell r="K609" t="str">
            <v>1140303003</v>
          </cell>
          <cell r="L609" t="str">
            <v>6210402003</v>
          </cell>
          <cell r="M609" t="str">
            <v>9100000003</v>
          </cell>
        </row>
        <row r="610">
          <cell r="A610" t="str">
            <v>TZ01</v>
          </cell>
          <cell r="B610">
            <v>3103010106</v>
          </cell>
          <cell r="C610" t="str">
            <v>ROUND UP FULL</v>
          </cell>
          <cell r="D610" t="str">
            <v>63</v>
          </cell>
          <cell r="E610">
            <v>608</v>
          </cell>
          <cell r="F610">
            <v>1</v>
          </cell>
          <cell r="G610">
            <v>3.85</v>
          </cell>
          <cell r="H610">
            <v>-865</v>
          </cell>
          <cell r="I610">
            <v>-3330.25</v>
          </cell>
          <cell r="J610">
            <v>19991031</v>
          </cell>
          <cell r="K610" t="str">
            <v>1140303003</v>
          </cell>
          <cell r="L610" t="str">
            <v>6210402003</v>
          </cell>
        </row>
        <row r="611">
          <cell r="A611" t="str">
            <v>TZ02</v>
          </cell>
          <cell r="B611">
            <v>3103010106</v>
          </cell>
          <cell r="C611" t="str">
            <v>ROUND UP FULL</v>
          </cell>
          <cell r="D611" t="str">
            <v>63</v>
          </cell>
          <cell r="E611">
            <v>610</v>
          </cell>
          <cell r="F611">
            <v>2</v>
          </cell>
          <cell r="G611">
            <v>3.85</v>
          </cell>
          <cell r="H611">
            <v>-160</v>
          </cell>
          <cell r="I611">
            <v>-616</v>
          </cell>
          <cell r="J611">
            <v>19991031</v>
          </cell>
          <cell r="K611" t="str">
            <v>1140303003</v>
          </cell>
          <cell r="L611" t="str">
            <v>6210402003</v>
          </cell>
        </row>
        <row r="612">
          <cell r="A612" t="str">
            <v>TA26</v>
          </cell>
          <cell r="B612">
            <v>3103010106</v>
          </cell>
          <cell r="C612" t="str">
            <v>ROUND UP FULL</v>
          </cell>
          <cell r="D612" t="str">
            <v>64</v>
          </cell>
          <cell r="E612">
            <v>156</v>
          </cell>
          <cell r="F612">
            <v>1</v>
          </cell>
          <cell r="G612">
            <v>3.85</v>
          </cell>
          <cell r="H612">
            <v>-62</v>
          </cell>
          <cell r="I612">
            <v>-238.70000000000002</v>
          </cell>
          <cell r="J612">
            <v>19991031</v>
          </cell>
          <cell r="K612" t="str">
            <v>1140304003</v>
          </cell>
          <cell r="L612" t="str">
            <v>6210402004</v>
          </cell>
        </row>
        <row r="613">
          <cell r="A613" t="str">
            <v>EA01</v>
          </cell>
          <cell r="B613">
            <v>3103010106</v>
          </cell>
          <cell r="C613" t="str">
            <v>ROUND UP FULL</v>
          </cell>
          <cell r="D613" t="str">
            <v>65</v>
          </cell>
          <cell r="E613">
            <v>916</v>
          </cell>
          <cell r="F613">
            <v>1</v>
          </cell>
          <cell r="G613">
            <v>2.75</v>
          </cell>
          <cell r="H613">
            <v>-200</v>
          </cell>
          <cell r="I613">
            <v>-550</v>
          </cell>
          <cell r="J613">
            <v>19991031</v>
          </cell>
          <cell r="K613" t="str">
            <v>1140305003</v>
          </cell>
          <cell r="L613" t="str">
            <v>6210402005</v>
          </cell>
        </row>
        <row r="614">
          <cell r="A614" t="str">
            <v>MF28</v>
          </cell>
          <cell r="B614">
            <v>3103010106</v>
          </cell>
          <cell r="C614" t="str">
            <v>ROUND UP FULL</v>
          </cell>
          <cell r="D614" t="str">
            <v>65</v>
          </cell>
          <cell r="E614">
            <v>934</v>
          </cell>
          <cell r="F614">
            <v>7</v>
          </cell>
          <cell r="G614">
            <v>3.85</v>
          </cell>
          <cell r="H614">
            <v>-55</v>
          </cell>
          <cell r="I614">
            <v>-211.75</v>
          </cell>
          <cell r="J614">
            <v>19991031</v>
          </cell>
          <cell r="K614" t="str">
            <v>1140305003</v>
          </cell>
          <cell r="L614" t="str">
            <v>6210402005</v>
          </cell>
        </row>
        <row r="615">
          <cell r="A615" t="str">
            <v>MF29</v>
          </cell>
          <cell r="B615">
            <v>3103010106</v>
          </cell>
          <cell r="C615" t="str">
            <v>ROUND UP FULL</v>
          </cell>
          <cell r="D615" t="str">
            <v>65</v>
          </cell>
          <cell r="E615">
            <v>928</v>
          </cell>
          <cell r="F615">
            <v>2</v>
          </cell>
          <cell r="G615">
            <v>3.85</v>
          </cell>
          <cell r="H615">
            <v>-35</v>
          </cell>
          <cell r="I615">
            <v>-134.75</v>
          </cell>
          <cell r="J615">
            <v>19991031</v>
          </cell>
          <cell r="K615" t="str">
            <v>1140305003</v>
          </cell>
          <cell r="L615" t="str">
            <v>6210402005</v>
          </cell>
        </row>
        <row r="616">
          <cell r="A616" t="str">
            <v>MF34</v>
          </cell>
          <cell r="B616">
            <v>3103010106</v>
          </cell>
          <cell r="C616" t="str">
            <v>ROUND UP FULL</v>
          </cell>
          <cell r="D616" t="str">
            <v>65</v>
          </cell>
          <cell r="E616">
            <v>936</v>
          </cell>
          <cell r="F616">
            <v>5</v>
          </cell>
          <cell r="G616">
            <v>2.4</v>
          </cell>
          <cell r="H616">
            <v>-56</v>
          </cell>
          <cell r="I616">
            <v>-134.4</v>
          </cell>
          <cell r="J616">
            <v>19991031</v>
          </cell>
          <cell r="K616" t="str">
            <v>1140305003</v>
          </cell>
          <cell r="L616" t="str">
            <v>6210402005</v>
          </cell>
        </row>
        <row r="617">
          <cell r="A617" t="str">
            <v>MF36</v>
          </cell>
          <cell r="B617">
            <v>3103010106</v>
          </cell>
          <cell r="C617" t="str">
            <v>ROUND UP FULL</v>
          </cell>
          <cell r="D617" t="str">
            <v>65</v>
          </cell>
          <cell r="E617">
            <v>920</v>
          </cell>
          <cell r="F617">
            <v>4</v>
          </cell>
          <cell r="G617">
            <v>3.85</v>
          </cell>
          <cell r="H617">
            <v>-299</v>
          </cell>
          <cell r="I617">
            <v>-1151.1500000000001</v>
          </cell>
          <cell r="J617">
            <v>19991031</v>
          </cell>
          <cell r="K617" t="str">
            <v>1140305003</v>
          </cell>
          <cell r="L617" t="str">
            <v>6210402005</v>
          </cell>
        </row>
        <row r="618">
          <cell r="A618" t="str">
            <v>MF39</v>
          </cell>
          <cell r="B618">
            <v>3103010106</v>
          </cell>
          <cell r="C618" t="str">
            <v>ROUND UP FULL</v>
          </cell>
          <cell r="D618" t="str">
            <v>65</v>
          </cell>
          <cell r="E618">
            <v>926</v>
          </cell>
          <cell r="F618">
            <v>7</v>
          </cell>
          <cell r="G618">
            <v>3.85</v>
          </cell>
          <cell r="H618">
            <v>-1358.2</v>
          </cell>
          <cell r="I618">
            <v>-5229.0700000000006</v>
          </cell>
          <cell r="J618">
            <v>19991031</v>
          </cell>
          <cell r="K618" t="str">
            <v>1140305003</v>
          </cell>
          <cell r="L618" t="str">
            <v>6210402005</v>
          </cell>
        </row>
        <row r="619">
          <cell r="A619" t="str">
            <v>P012</v>
          </cell>
          <cell r="B619">
            <v>3103010106</v>
          </cell>
          <cell r="C619" t="str">
            <v>ROUND UP FULL</v>
          </cell>
          <cell r="D619" t="str">
            <v>N1</v>
          </cell>
          <cell r="E619">
            <v>329</v>
          </cell>
          <cell r="F619">
            <v>5</v>
          </cell>
          <cell r="G619">
            <v>3.85</v>
          </cell>
          <cell r="H619">
            <v>-75</v>
          </cell>
          <cell r="I619">
            <v>-288.75</v>
          </cell>
          <cell r="J619">
            <v>19991031</v>
          </cell>
          <cell r="K619" t="str">
            <v>1140305003</v>
          </cell>
          <cell r="L619" t="str">
            <v>6210402005</v>
          </cell>
          <cell r="M619" t="str">
            <v>9100000005</v>
          </cell>
        </row>
        <row r="620">
          <cell r="A620" t="str">
            <v>P014</v>
          </cell>
          <cell r="B620">
            <v>3103010106</v>
          </cell>
          <cell r="C620" t="str">
            <v>ROUND UP FULL</v>
          </cell>
          <cell r="D620" t="str">
            <v>S1</v>
          </cell>
          <cell r="E620">
            <v>291</v>
          </cell>
          <cell r="F620">
            <v>2</v>
          </cell>
          <cell r="G620">
            <v>3.831</v>
          </cell>
          <cell r="H620">
            <v>-250</v>
          </cell>
          <cell r="I620">
            <v>-957.75</v>
          </cell>
          <cell r="J620">
            <v>19991031</v>
          </cell>
          <cell r="K620" t="str">
            <v>1140305003</v>
          </cell>
          <cell r="L620" t="str">
            <v>6210402005</v>
          </cell>
          <cell r="M620" t="str">
            <v>9100000005</v>
          </cell>
        </row>
        <row r="621">
          <cell r="A621" t="str">
            <v>P014</v>
          </cell>
          <cell r="B621">
            <v>3103010106</v>
          </cell>
          <cell r="C621" t="str">
            <v>ROUND UP FULL</v>
          </cell>
          <cell r="D621" t="str">
            <v>S1</v>
          </cell>
          <cell r="E621">
            <v>301</v>
          </cell>
          <cell r="F621">
            <v>1</v>
          </cell>
          <cell r="G621">
            <v>3.831</v>
          </cell>
          <cell r="H621">
            <v>-300</v>
          </cell>
          <cell r="I621">
            <v>-1149.3</v>
          </cell>
          <cell r="J621">
            <v>19991031</v>
          </cell>
          <cell r="K621" t="str">
            <v>1140305003</v>
          </cell>
          <cell r="L621" t="str">
            <v>6210402005</v>
          </cell>
          <cell r="M621" t="str">
            <v>9100000005</v>
          </cell>
        </row>
        <row r="622">
          <cell r="A622" t="str">
            <v>TA25</v>
          </cell>
          <cell r="B622">
            <v>3103010106</v>
          </cell>
          <cell r="C622" t="str">
            <v>ROUND UP FULL</v>
          </cell>
          <cell r="D622" t="str">
            <v>65</v>
          </cell>
          <cell r="E622">
            <v>867</v>
          </cell>
          <cell r="F622">
            <v>1</v>
          </cell>
          <cell r="G622">
            <v>3.85</v>
          </cell>
          <cell r="H622">
            <v>-300</v>
          </cell>
          <cell r="I622">
            <v>-1155</v>
          </cell>
          <cell r="J622">
            <v>19991031</v>
          </cell>
          <cell r="K622" t="str">
            <v>1140305003</v>
          </cell>
          <cell r="L622" t="str">
            <v>6210402005</v>
          </cell>
        </row>
        <row r="623">
          <cell r="A623" t="str">
            <v>TA27</v>
          </cell>
          <cell r="B623">
            <v>3103010106</v>
          </cell>
          <cell r="C623" t="str">
            <v>ROUND UP FULL</v>
          </cell>
          <cell r="D623" t="str">
            <v>65</v>
          </cell>
          <cell r="E623">
            <v>873</v>
          </cell>
          <cell r="F623">
            <v>1</v>
          </cell>
          <cell r="G623">
            <v>3.85</v>
          </cell>
          <cell r="H623">
            <v>-203</v>
          </cell>
          <cell r="I623">
            <v>-781.55000000000007</v>
          </cell>
          <cell r="J623">
            <v>19991031</v>
          </cell>
          <cell r="K623" t="str">
            <v>1140305003</v>
          </cell>
          <cell r="L623" t="str">
            <v>6210402005</v>
          </cell>
        </row>
        <row r="624">
          <cell r="A624" t="str">
            <v>TA28</v>
          </cell>
          <cell r="B624">
            <v>3103010106</v>
          </cell>
          <cell r="C624" t="str">
            <v>ROUND UP FULL</v>
          </cell>
          <cell r="D624" t="str">
            <v>65</v>
          </cell>
          <cell r="E624">
            <v>880</v>
          </cell>
          <cell r="F624">
            <v>5</v>
          </cell>
          <cell r="G624">
            <v>3.85</v>
          </cell>
          <cell r="H624">
            <v>-88</v>
          </cell>
          <cell r="I624">
            <v>-338.8</v>
          </cell>
          <cell r="J624">
            <v>19991031</v>
          </cell>
          <cell r="K624" t="str">
            <v>1140305003</v>
          </cell>
          <cell r="L624" t="str">
            <v>6210402005</v>
          </cell>
        </row>
        <row r="625">
          <cell r="A625" t="str">
            <v>TA29</v>
          </cell>
          <cell r="B625">
            <v>3103010106</v>
          </cell>
          <cell r="C625" t="str">
            <v>ROUND UP FULL</v>
          </cell>
          <cell r="D625" t="str">
            <v>65</v>
          </cell>
          <cell r="E625">
            <v>879</v>
          </cell>
          <cell r="F625">
            <v>3</v>
          </cell>
          <cell r="G625">
            <v>3.85</v>
          </cell>
          <cell r="H625">
            <v>-170</v>
          </cell>
          <cell r="I625">
            <v>-654.5</v>
          </cell>
          <cell r="J625">
            <v>19991031</v>
          </cell>
          <cell r="K625" t="str">
            <v>1140305003</v>
          </cell>
          <cell r="L625" t="str">
            <v>6210402005</v>
          </cell>
        </row>
        <row r="626">
          <cell r="A626" t="str">
            <v>TA30</v>
          </cell>
          <cell r="B626">
            <v>3103010106</v>
          </cell>
          <cell r="C626" t="str">
            <v>ROUND UP FULL</v>
          </cell>
          <cell r="D626" t="str">
            <v>65</v>
          </cell>
          <cell r="E626">
            <v>883</v>
          </cell>
          <cell r="F626">
            <v>1</v>
          </cell>
          <cell r="G626">
            <v>3.85</v>
          </cell>
          <cell r="H626">
            <v>-780</v>
          </cell>
          <cell r="I626">
            <v>-3003</v>
          </cell>
          <cell r="J626">
            <v>19991031</v>
          </cell>
          <cell r="K626" t="str">
            <v>1140305003</v>
          </cell>
          <cell r="L626" t="str">
            <v>6210402005</v>
          </cell>
        </row>
        <row r="627">
          <cell r="A627" t="str">
            <v>TA31</v>
          </cell>
          <cell r="B627">
            <v>3103010106</v>
          </cell>
          <cell r="C627" t="str">
            <v>ROUND UP FULL</v>
          </cell>
          <cell r="D627" t="str">
            <v>65</v>
          </cell>
          <cell r="E627">
            <v>889</v>
          </cell>
          <cell r="F627">
            <v>1</v>
          </cell>
          <cell r="G627">
            <v>3.85</v>
          </cell>
          <cell r="H627">
            <v>-460</v>
          </cell>
          <cell r="I627">
            <v>-1771</v>
          </cell>
          <cell r="J627">
            <v>19991031</v>
          </cell>
          <cell r="K627" t="str">
            <v>1140305003</v>
          </cell>
          <cell r="L627" t="str">
            <v>6210402005</v>
          </cell>
        </row>
        <row r="628">
          <cell r="A628" t="str">
            <v>TA34</v>
          </cell>
          <cell r="B628">
            <v>3103010106</v>
          </cell>
          <cell r="C628" t="str">
            <v>ROUND UP FULL</v>
          </cell>
          <cell r="D628" t="str">
            <v>65</v>
          </cell>
          <cell r="E628">
            <v>882</v>
          </cell>
          <cell r="F628">
            <v>5</v>
          </cell>
          <cell r="G628">
            <v>3.85</v>
          </cell>
          <cell r="H628">
            <v>-160</v>
          </cell>
          <cell r="I628">
            <v>-616</v>
          </cell>
          <cell r="J628">
            <v>19991031</v>
          </cell>
          <cell r="K628" t="str">
            <v>1140305003</v>
          </cell>
          <cell r="L628" t="str">
            <v>6210402005</v>
          </cell>
        </row>
        <row r="629">
          <cell r="A629" t="str">
            <v>TG30</v>
          </cell>
          <cell r="B629">
            <v>3103010106</v>
          </cell>
          <cell r="C629" t="str">
            <v>ROUND UP FULL</v>
          </cell>
          <cell r="D629" t="str">
            <v>65</v>
          </cell>
          <cell r="E629">
            <v>864</v>
          </cell>
          <cell r="F629">
            <v>1</v>
          </cell>
          <cell r="G629">
            <v>3.85</v>
          </cell>
          <cell r="H629">
            <v>-80</v>
          </cell>
          <cell r="I629">
            <v>-308</v>
          </cell>
          <cell r="J629">
            <v>19991031</v>
          </cell>
          <cell r="K629" t="str">
            <v>1140305003</v>
          </cell>
          <cell r="L629" t="str">
            <v>6210402005</v>
          </cell>
        </row>
        <row r="630">
          <cell r="A630" t="str">
            <v>TL04</v>
          </cell>
          <cell r="B630">
            <v>3103010106</v>
          </cell>
          <cell r="C630" t="str">
            <v>ROUND UP FULL</v>
          </cell>
          <cell r="D630" t="str">
            <v>65</v>
          </cell>
          <cell r="E630">
            <v>899</v>
          </cell>
          <cell r="F630">
            <v>3</v>
          </cell>
          <cell r="G630">
            <v>3.85</v>
          </cell>
          <cell r="H630">
            <v>-120</v>
          </cell>
          <cell r="I630">
            <v>-462</v>
          </cell>
          <cell r="J630">
            <v>19991031</v>
          </cell>
          <cell r="K630" t="str">
            <v>1140305003</v>
          </cell>
          <cell r="L630" t="str">
            <v>6210402005</v>
          </cell>
        </row>
        <row r="631">
          <cell r="A631" t="str">
            <v>TL05</v>
          </cell>
          <cell r="B631">
            <v>3103010106</v>
          </cell>
          <cell r="C631" t="str">
            <v>ROUND UP FULL</v>
          </cell>
          <cell r="D631" t="str">
            <v>65</v>
          </cell>
          <cell r="E631">
            <v>890</v>
          </cell>
          <cell r="F631">
            <v>3</v>
          </cell>
          <cell r="G631">
            <v>3.85</v>
          </cell>
          <cell r="H631">
            <v>-260</v>
          </cell>
          <cell r="I631">
            <v>-1001</v>
          </cell>
          <cell r="J631">
            <v>19991031</v>
          </cell>
          <cell r="K631" t="str">
            <v>1140305003</v>
          </cell>
          <cell r="L631" t="str">
            <v>6210402005</v>
          </cell>
        </row>
        <row r="632">
          <cell r="A632" t="str">
            <v>TL06</v>
          </cell>
          <cell r="B632">
            <v>3103010106</v>
          </cell>
          <cell r="C632" t="str">
            <v>ROUND UP FULL</v>
          </cell>
          <cell r="D632" t="str">
            <v>65</v>
          </cell>
          <cell r="E632">
            <v>896</v>
          </cell>
          <cell r="F632">
            <v>3</v>
          </cell>
          <cell r="G632">
            <v>3.85</v>
          </cell>
          <cell r="H632">
            <v>-176</v>
          </cell>
          <cell r="I632">
            <v>-677.6</v>
          </cell>
          <cell r="J632">
            <v>19991031</v>
          </cell>
          <cell r="K632" t="str">
            <v>1140305003</v>
          </cell>
          <cell r="L632" t="str">
            <v>6210402005</v>
          </cell>
        </row>
        <row r="633">
          <cell r="A633" t="str">
            <v>TL07</v>
          </cell>
          <cell r="B633">
            <v>3103010106</v>
          </cell>
          <cell r="C633" t="str">
            <v>ROUND UP FULL</v>
          </cell>
          <cell r="D633" t="str">
            <v>65</v>
          </cell>
          <cell r="E633">
            <v>894</v>
          </cell>
          <cell r="F633">
            <v>3</v>
          </cell>
          <cell r="G633">
            <v>3.85</v>
          </cell>
          <cell r="H633">
            <v>-190</v>
          </cell>
          <cell r="I633">
            <v>-731.5</v>
          </cell>
          <cell r="J633">
            <v>19991031</v>
          </cell>
          <cell r="K633" t="str">
            <v>1140305003</v>
          </cell>
          <cell r="L633" t="str">
            <v>6210402005</v>
          </cell>
        </row>
        <row r="634">
          <cell r="A634" t="str">
            <v>TL08</v>
          </cell>
          <cell r="B634">
            <v>3103010106</v>
          </cell>
          <cell r="C634" t="str">
            <v>ROUND UP FULL</v>
          </cell>
          <cell r="D634" t="str">
            <v>65</v>
          </cell>
          <cell r="E634">
            <v>893</v>
          </cell>
          <cell r="F634">
            <v>3</v>
          </cell>
          <cell r="G634">
            <v>3.85</v>
          </cell>
          <cell r="H634">
            <v>-120</v>
          </cell>
          <cell r="I634">
            <v>-462</v>
          </cell>
          <cell r="J634">
            <v>19991031</v>
          </cell>
          <cell r="K634" t="str">
            <v>1140305003</v>
          </cell>
          <cell r="L634" t="str">
            <v>6210402005</v>
          </cell>
        </row>
        <row r="635">
          <cell r="A635" t="str">
            <v>TO03</v>
          </cell>
          <cell r="B635">
            <v>3103010106</v>
          </cell>
          <cell r="C635" t="str">
            <v>ROUND UP FULL</v>
          </cell>
          <cell r="D635" t="str">
            <v>S1</v>
          </cell>
          <cell r="E635">
            <v>329</v>
          </cell>
          <cell r="F635">
            <v>3</v>
          </cell>
          <cell r="G635">
            <v>3.85</v>
          </cell>
          <cell r="H635">
            <v>-100</v>
          </cell>
          <cell r="I635">
            <v>-385</v>
          </cell>
          <cell r="J635">
            <v>19991031</v>
          </cell>
          <cell r="K635" t="str">
            <v>1140305003</v>
          </cell>
          <cell r="L635" t="str">
            <v>6210402005</v>
          </cell>
          <cell r="M635" t="str">
            <v>9100000005</v>
          </cell>
        </row>
        <row r="636">
          <cell r="A636" t="str">
            <v>TZ01</v>
          </cell>
          <cell r="B636">
            <v>3103010106</v>
          </cell>
          <cell r="C636" t="str">
            <v>ROUND UP FULL</v>
          </cell>
          <cell r="D636" t="str">
            <v>65</v>
          </cell>
          <cell r="E636">
            <v>855</v>
          </cell>
          <cell r="F636">
            <v>1</v>
          </cell>
          <cell r="G636">
            <v>3.85</v>
          </cell>
          <cell r="H636">
            <v>-20</v>
          </cell>
          <cell r="I636">
            <v>-77</v>
          </cell>
          <cell r="J636">
            <v>19991031</v>
          </cell>
          <cell r="K636" t="str">
            <v>1140305003</v>
          </cell>
          <cell r="L636" t="str">
            <v>6210402005</v>
          </cell>
        </row>
        <row r="637">
          <cell r="A637" t="str">
            <v>EA01</v>
          </cell>
          <cell r="B637">
            <v>3103010106</v>
          </cell>
          <cell r="C637" t="str">
            <v>ROUND UP FULL</v>
          </cell>
          <cell r="D637" t="str">
            <v>66</v>
          </cell>
          <cell r="E637">
            <v>865</v>
          </cell>
          <cell r="F637">
            <v>1</v>
          </cell>
          <cell r="G637">
            <v>2.75</v>
          </cell>
          <cell r="H637">
            <v>-80</v>
          </cell>
          <cell r="I637">
            <v>-220</v>
          </cell>
          <cell r="J637">
            <v>19991031</v>
          </cell>
          <cell r="K637" t="str">
            <v>1140306003</v>
          </cell>
          <cell r="L637" t="str">
            <v>6210402006</v>
          </cell>
        </row>
        <row r="638">
          <cell r="A638" t="str">
            <v>EA02</v>
          </cell>
          <cell r="B638">
            <v>3103010106</v>
          </cell>
          <cell r="C638" t="str">
            <v>ROUND UP FULL</v>
          </cell>
          <cell r="D638" t="str">
            <v>66</v>
          </cell>
          <cell r="E638">
            <v>858</v>
          </cell>
          <cell r="F638">
            <v>1</v>
          </cell>
          <cell r="G638">
            <v>3.85</v>
          </cell>
          <cell r="H638">
            <v>-162</v>
          </cell>
          <cell r="I638">
            <v>-623.70000000000005</v>
          </cell>
          <cell r="J638">
            <v>19991031</v>
          </cell>
          <cell r="K638" t="str">
            <v>1140306003</v>
          </cell>
          <cell r="L638" t="str">
            <v>6210402006</v>
          </cell>
        </row>
        <row r="639">
          <cell r="A639" t="str">
            <v>MF28</v>
          </cell>
          <cell r="B639">
            <v>3103010106</v>
          </cell>
          <cell r="C639" t="str">
            <v>ROUND UP FULL</v>
          </cell>
          <cell r="D639" t="str">
            <v>66</v>
          </cell>
          <cell r="E639">
            <v>871</v>
          </cell>
          <cell r="F639">
            <v>2</v>
          </cell>
          <cell r="G639">
            <v>3.85</v>
          </cell>
          <cell r="H639">
            <v>-109.5</v>
          </cell>
          <cell r="I639">
            <v>-421.57499999999999</v>
          </cell>
          <cell r="J639">
            <v>19991031</v>
          </cell>
          <cell r="K639" t="str">
            <v>1140306003</v>
          </cell>
          <cell r="L639" t="str">
            <v>6210402006</v>
          </cell>
        </row>
        <row r="640">
          <cell r="A640" t="str">
            <v>MF34</v>
          </cell>
          <cell r="B640">
            <v>3103010106</v>
          </cell>
          <cell r="C640" t="str">
            <v>ROUND UP FULL</v>
          </cell>
          <cell r="D640" t="str">
            <v>66</v>
          </cell>
          <cell r="E640">
            <v>872</v>
          </cell>
          <cell r="F640">
            <v>2</v>
          </cell>
          <cell r="G640">
            <v>2.4</v>
          </cell>
          <cell r="H640">
            <v>-240.8</v>
          </cell>
          <cell r="I640">
            <v>-577.91999999999996</v>
          </cell>
          <cell r="J640">
            <v>19991031</v>
          </cell>
          <cell r="K640" t="str">
            <v>1140306003</v>
          </cell>
          <cell r="L640" t="str">
            <v>6210402006</v>
          </cell>
        </row>
        <row r="641">
          <cell r="A641" t="str">
            <v>MF36</v>
          </cell>
          <cell r="B641">
            <v>3103010106</v>
          </cell>
          <cell r="C641" t="str">
            <v>ROUND UP FULL</v>
          </cell>
          <cell r="D641" t="str">
            <v>66</v>
          </cell>
          <cell r="E641">
            <v>870</v>
          </cell>
          <cell r="F641">
            <v>2</v>
          </cell>
          <cell r="G641">
            <v>3.85</v>
          </cell>
          <cell r="H641">
            <v>-200</v>
          </cell>
          <cell r="I641">
            <v>-770</v>
          </cell>
          <cell r="J641">
            <v>19991031</v>
          </cell>
          <cell r="K641" t="str">
            <v>1140306003</v>
          </cell>
          <cell r="L641" t="str">
            <v>6210402006</v>
          </cell>
        </row>
        <row r="642">
          <cell r="A642" t="str">
            <v>MF37</v>
          </cell>
          <cell r="B642">
            <v>3103010106</v>
          </cell>
          <cell r="C642" t="str">
            <v>ROUND UP FULL</v>
          </cell>
          <cell r="D642" t="str">
            <v>66</v>
          </cell>
          <cell r="E642">
            <v>873</v>
          </cell>
          <cell r="F642">
            <v>2</v>
          </cell>
          <cell r="G642">
            <v>3.85</v>
          </cell>
          <cell r="H642">
            <v>-191</v>
          </cell>
          <cell r="I642">
            <v>-735.35</v>
          </cell>
          <cell r="J642">
            <v>19991031</v>
          </cell>
          <cell r="K642" t="str">
            <v>1140306003</v>
          </cell>
          <cell r="L642" t="str">
            <v>6210402006</v>
          </cell>
        </row>
        <row r="643">
          <cell r="A643" t="str">
            <v>P003</v>
          </cell>
          <cell r="B643">
            <v>3103010106</v>
          </cell>
          <cell r="C643" t="str">
            <v>ROUND UP FULL</v>
          </cell>
          <cell r="D643" t="str">
            <v>Q1</v>
          </cell>
          <cell r="E643">
            <v>173</v>
          </cell>
          <cell r="F643">
            <v>4</v>
          </cell>
          <cell r="G643">
            <v>4.2</v>
          </cell>
          <cell r="H643">
            <v>-80</v>
          </cell>
          <cell r="I643">
            <v>-336</v>
          </cell>
          <cell r="J643">
            <v>19991031</v>
          </cell>
          <cell r="K643" t="str">
            <v>1140306003</v>
          </cell>
          <cell r="L643" t="str">
            <v>6210402006</v>
          </cell>
          <cell r="M643" t="str">
            <v>9100000008</v>
          </cell>
        </row>
        <row r="644">
          <cell r="A644" t="str">
            <v>P012</v>
          </cell>
          <cell r="B644">
            <v>3103010106</v>
          </cell>
          <cell r="C644" t="str">
            <v>ROUND UP FULL</v>
          </cell>
          <cell r="D644" t="str">
            <v>N1</v>
          </cell>
          <cell r="E644">
            <v>325</v>
          </cell>
          <cell r="F644">
            <v>2</v>
          </cell>
          <cell r="G644">
            <v>3.85</v>
          </cell>
          <cell r="H644">
            <v>-170</v>
          </cell>
          <cell r="I644">
            <v>-654.5</v>
          </cell>
          <cell r="J644">
            <v>19991031</v>
          </cell>
          <cell r="K644" t="str">
            <v>1140306003</v>
          </cell>
          <cell r="L644" t="str">
            <v>6210402006</v>
          </cell>
          <cell r="M644" t="str">
            <v>9100000008</v>
          </cell>
        </row>
        <row r="645">
          <cell r="A645" t="str">
            <v>P014</v>
          </cell>
          <cell r="B645">
            <v>3103010106</v>
          </cell>
          <cell r="C645" t="str">
            <v>ROUND UP FULL</v>
          </cell>
          <cell r="D645" t="str">
            <v>S1</v>
          </cell>
          <cell r="E645">
            <v>299</v>
          </cell>
          <cell r="F645">
            <v>2</v>
          </cell>
          <cell r="G645">
            <v>3.831</v>
          </cell>
          <cell r="H645">
            <v>-500</v>
          </cell>
          <cell r="I645">
            <v>-1915.5</v>
          </cell>
          <cell r="J645">
            <v>19991031</v>
          </cell>
          <cell r="K645" t="str">
            <v>1140306003</v>
          </cell>
          <cell r="L645" t="str">
            <v>6210402006</v>
          </cell>
          <cell r="M645" t="str">
            <v>9100000008</v>
          </cell>
        </row>
        <row r="646">
          <cell r="A646" t="str">
            <v>P014</v>
          </cell>
          <cell r="B646">
            <v>3103010106</v>
          </cell>
          <cell r="C646" t="str">
            <v>ROUND UP FULL</v>
          </cell>
          <cell r="D646" t="str">
            <v>S1</v>
          </cell>
          <cell r="E646">
            <v>300</v>
          </cell>
          <cell r="F646">
            <v>1</v>
          </cell>
          <cell r="G646">
            <v>3.831</v>
          </cell>
          <cell r="H646">
            <v>-380</v>
          </cell>
          <cell r="I646">
            <v>-1455.78</v>
          </cell>
          <cell r="J646">
            <v>19991031</v>
          </cell>
          <cell r="K646" t="str">
            <v>1140306003</v>
          </cell>
          <cell r="L646" t="str">
            <v>6210402006</v>
          </cell>
          <cell r="M646" t="str">
            <v>9100000008</v>
          </cell>
        </row>
        <row r="647">
          <cell r="A647" t="str">
            <v>P014</v>
          </cell>
          <cell r="B647">
            <v>3103010106</v>
          </cell>
          <cell r="C647" t="str">
            <v>ROUND UP FULL</v>
          </cell>
          <cell r="D647" t="str">
            <v>S1</v>
          </cell>
          <cell r="E647">
            <v>302</v>
          </cell>
          <cell r="F647">
            <v>1</v>
          </cell>
          <cell r="G647">
            <v>3.831</v>
          </cell>
          <cell r="H647">
            <v>-400</v>
          </cell>
          <cell r="I647">
            <v>-1532.4</v>
          </cell>
          <cell r="J647">
            <v>19991031</v>
          </cell>
          <cell r="K647" t="str">
            <v>1140306003</v>
          </cell>
          <cell r="L647" t="str">
            <v>6210402006</v>
          </cell>
          <cell r="M647" t="str">
            <v>9100000008</v>
          </cell>
        </row>
        <row r="648">
          <cell r="A648" t="str">
            <v>P014</v>
          </cell>
          <cell r="B648">
            <v>3103010106</v>
          </cell>
          <cell r="C648" t="str">
            <v>ROUND UP FULL</v>
          </cell>
          <cell r="D648" t="str">
            <v>S1</v>
          </cell>
          <cell r="E648">
            <v>303</v>
          </cell>
          <cell r="F648">
            <v>1</v>
          </cell>
          <cell r="G648">
            <v>3.831</v>
          </cell>
          <cell r="H648">
            <v>-220</v>
          </cell>
          <cell r="I648">
            <v>-842.81999999999994</v>
          </cell>
          <cell r="J648">
            <v>19991031</v>
          </cell>
          <cell r="K648" t="str">
            <v>1140306003</v>
          </cell>
          <cell r="L648" t="str">
            <v>6210402006</v>
          </cell>
          <cell r="M648" t="str">
            <v>9100000008</v>
          </cell>
        </row>
        <row r="649">
          <cell r="A649" t="str">
            <v>TE02</v>
          </cell>
          <cell r="B649">
            <v>3103010106</v>
          </cell>
          <cell r="C649" t="str">
            <v>ROUND UP FULL</v>
          </cell>
          <cell r="D649" t="str">
            <v>Q1</v>
          </cell>
          <cell r="E649">
            <v>175</v>
          </cell>
          <cell r="F649">
            <v>2</v>
          </cell>
          <cell r="G649">
            <v>3.85</v>
          </cell>
          <cell r="H649">
            <v>-50</v>
          </cell>
          <cell r="I649">
            <v>-192.5</v>
          </cell>
          <cell r="J649">
            <v>19991031</v>
          </cell>
          <cell r="K649" t="str">
            <v>1140306003</v>
          </cell>
          <cell r="L649" t="str">
            <v>6210402006</v>
          </cell>
          <cell r="M649" t="str">
            <v>9100000008</v>
          </cell>
        </row>
        <row r="650">
          <cell r="A650" t="str">
            <v>TE02</v>
          </cell>
          <cell r="B650">
            <v>3103010106</v>
          </cell>
          <cell r="C650" t="str">
            <v>ROUND UP FULL</v>
          </cell>
          <cell r="D650" t="str">
            <v>Q1</v>
          </cell>
          <cell r="E650">
            <v>176</v>
          </cell>
          <cell r="F650">
            <v>1</v>
          </cell>
          <cell r="G650">
            <v>3.85</v>
          </cell>
          <cell r="H650">
            <v>-10</v>
          </cell>
          <cell r="I650">
            <v>-38.5</v>
          </cell>
          <cell r="J650">
            <v>19991031</v>
          </cell>
          <cell r="K650" t="str">
            <v>1140306003</v>
          </cell>
          <cell r="L650" t="str">
            <v>6210402006</v>
          </cell>
          <cell r="M650" t="str">
            <v>9100000008</v>
          </cell>
        </row>
        <row r="651">
          <cell r="A651" t="str">
            <v>TE02</v>
          </cell>
          <cell r="B651">
            <v>3103010106</v>
          </cell>
          <cell r="C651" t="str">
            <v>ROUND UP FULL</v>
          </cell>
          <cell r="D651" t="str">
            <v>Q1</v>
          </cell>
          <cell r="E651">
            <v>177</v>
          </cell>
          <cell r="F651">
            <v>1</v>
          </cell>
          <cell r="G651">
            <v>3.85</v>
          </cell>
          <cell r="H651">
            <v>-60</v>
          </cell>
          <cell r="I651">
            <v>-231</v>
          </cell>
          <cell r="J651">
            <v>19991031</v>
          </cell>
          <cell r="K651" t="str">
            <v>1140306003</v>
          </cell>
          <cell r="L651" t="str">
            <v>6210402006</v>
          </cell>
          <cell r="M651" t="str">
            <v>9100000008</v>
          </cell>
        </row>
        <row r="652">
          <cell r="A652" t="str">
            <v>TE02</v>
          </cell>
          <cell r="B652">
            <v>3103010106</v>
          </cell>
          <cell r="C652" t="str">
            <v>ROUND UP FULL</v>
          </cell>
          <cell r="D652" t="str">
            <v>Q1</v>
          </cell>
          <cell r="E652">
            <v>178</v>
          </cell>
          <cell r="F652">
            <v>1</v>
          </cell>
          <cell r="G652">
            <v>3.85</v>
          </cell>
          <cell r="H652">
            <v>-56</v>
          </cell>
          <cell r="I652">
            <v>-215.6</v>
          </cell>
          <cell r="J652">
            <v>19991031</v>
          </cell>
          <cell r="K652" t="str">
            <v>1140306003</v>
          </cell>
          <cell r="L652" t="str">
            <v>6210402006</v>
          </cell>
          <cell r="M652" t="str">
            <v>9100000008</v>
          </cell>
        </row>
        <row r="653">
          <cell r="A653" t="str">
            <v>TE02</v>
          </cell>
          <cell r="B653">
            <v>3103010106</v>
          </cell>
          <cell r="C653" t="str">
            <v>ROUND UP FULL</v>
          </cell>
          <cell r="D653" t="str">
            <v>Q1</v>
          </cell>
          <cell r="E653">
            <v>179</v>
          </cell>
          <cell r="F653">
            <v>1</v>
          </cell>
          <cell r="G653">
            <v>3.85</v>
          </cell>
          <cell r="H653">
            <v>-44</v>
          </cell>
          <cell r="I653">
            <v>-169.4</v>
          </cell>
          <cell r="J653">
            <v>19991031</v>
          </cell>
          <cell r="K653" t="str">
            <v>1140306003</v>
          </cell>
          <cell r="L653" t="str">
            <v>6210402006</v>
          </cell>
          <cell r="M653" t="str">
            <v>9100000008</v>
          </cell>
        </row>
        <row r="654">
          <cell r="A654" t="str">
            <v>TL04</v>
          </cell>
          <cell r="B654">
            <v>3103010106</v>
          </cell>
          <cell r="C654" t="str">
            <v>ROUND UP FULL</v>
          </cell>
          <cell r="D654" t="str">
            <v>66</v>
          </cell>
          <cell r="E654">
            <v>853</v>
          </cell>
          <cell r="F654">
            <v>1</v>
          </cell>
          <cell r="G654">
            <v>3.85</v>
          </cell>
          <cell r="H654">
            <v>-373</v>
          </cell>
          <cell r="I654">
            <v>-1436.05</v>
          </cell>
          <cell r="J654">
            <v>19991031</v>
          </cell>
          <cell r="K654" t="str">
            <v>1140306003</v>
          </cell>
          <cell r="L654" t="str">
            <v>6210402006</v>
          </cell>
        </row>
        <row r="655">
          <cell r="A655" t="str">
            <v>TL07</v>
          </cell>
          <cell r="B655">
            <v>3103010106</v>
          </cell>
          <cell r="C655" t="str">
            <v>ROUND UP FULL</v>
          </cell>
          <cell r="D655" t="str">
            <v>66</v>
          </cell>
          <cell r="E655">
            <v>852</v>
          </cell>
          <cell r="F655">
            <v>1</v>
          </cell>
          <cell r="G655">
            <v>3.85</v>
          </cell>
          <cell r="H655">
            <v>-200</v>
          </cell>
          <cell r="I655">
            <v>-770</v>
          </cell>
          <cell r="J655">
            <v>19991031</v>
          </cell>
          <cell r="K655" t="str">
            <v>1140306003</v>
          </cell>
          <cell r="L655" t="str">
            <v>6210402006</v>
          </cell>
        </row>
        <row r="656">
          <cell r="A656" t="str">
            <v>TL08</v>
          </cell>
          <cell r="B656">
            <v>3103010106</v>
          </cell>
          <cell r="C656" t="str">
            <v>ROUND UP FULL</v>
          </cell>
          <cell r="D656" t="str">
            <v>66</v>
          </cell>
          <cell r="E656">
            <v>851</v>
          </cell>
          <cell r="F656">
            <v>1</v>
          </cell>
          <cell r="G656">
            <v>3.85</v>
          </cell>
          <cell r="H656">
            <v>-52</v>
          </cell>
          <cell r="I656">
            <v>-200.20000000000002</v>
          </cell>
          <cell r="J656">
            <v>19991031</v>
          </cell>
          <cell r="K656" t="str">
            <v>1140306003</v>
          </cell>
          <cell r="L656" t="str">
            <v>6210402006</v>
          </cell>
        </row>
        <row r="657">
          <cell r="A657" t="str">
            <v>TO03</v>
          </cell>
          <cell r="B657">
            <v>3103010106</v>
          </cell>
          <cell r="C657" t="str">
            <v>ROUND UP FULL</v>
          </cell>
          <cell r="D657" t="str">
            <v>S1</v>
          </cell>
          <cell r="E657">
            <v>323</v>
          </cell>
          <cell r="F657">
            <v>1</v>
          </cell>
          <cell r="G657">
            <v>3.85</v>
          </cell>
          <cell r="H657">
            <v>-82</v>
          </cell>
          <cell r="I657">
            <v>-315.7</v>
          </cell>
          <cell r="J657">
            <v>19991031</v>
          </cell>
          <cell r="K657" t="str">
            <v>1140306003</v>
          </cell>
          <cell r="L657" t="str">
            <v>6210402006</v>
          </cell>
          <cell r="M657" t="str">
            <v>9100000008</v>
          </cell>
        </row>
        <row r="658">
          <cell r="A658" t="str">
            <v>TO03</v>
          </cell>
          <cell r="B658">
            <v>3103010106</v>
          </cell>
          <cell r="C658" t="str">
            <v>ROUND UP FULL</v>
          </cell>
          <cell r="D658" t="str">
            <v>S1</v>
          </cell>
          <cell r="E658">
            <v>324</v>
          </cell>
          <cell r="F658">
            <v>1</v>
          </cell>
          <cell r="G658">
            <v>3.85</v>
          </cell>
          <cell r="H658">
            <v>-360</v>
          </cell>
          <cell r="I658">
            <v>-1386</v>
          </cell>
          <cell r="J658">
            <v>19991031</v>
          </cell>
          <cell r="K658" t="str">
            <v>1140306003</v>
          </cell>
          <cell r="L658" t="str">
            <v>6210402006</v>
          </cell>
          <cell r="M658" t="str">
            <v>9100000008</v>
          </cell>
        </row>
        <row r="659">
          <cell r="A659" t="str">
            <v>TO03</v>
          </cell>
          <cell r="B659">
            <v>3103010106</v>
          </cell>
          <cell r="C659" t="str">
            <v>ROUND UP FULL</v>
          </cell>
          <cell r="D659" t="str">
            <v>S1</v>
          </cell>
          <cell r="E659">
            <v>325</v>
          </cell>
          <cell r="F659">
            <v>1</v>
          </cell>
          <cell r="G659">
            <v>3.85</v>
          </cell>
          <cell r="H659">
            <v>-198</v>
          </cell>
          <cell r="I659">
            <v>-762.30000000000007</v>
          </cell>
          <cell r="J659">
            <v>19991031</v>
          </cell>
          <cell r="K659" t="str">
            <v>1140306003</v>
          </cell>
          <cell r="L659" t="str">
            <v>6210402006</v>
          </cell>
          <cell r="M659" t="str">
            <v>9100000008</v>
          </cell>
        </row>
        <row r="660">
          <cell r="A660" t="str">
            <v>TO03</v>
          </cell>
          <cell r="B660">
            <v>3103010106</v>
          </cell>
          <cell r="C660" t="str">
            <v>ROUND UP FULL</v>
          </cell>
          <cell r="D660" t="str">
            <v>S1</v>
          </cell>
          <cell r="E660">
            <v>326</v>
          </cell>
          <cell r="F660">
            <v>1</v>
          </cell>
          <cell r="G660">
            <v>3.85</v>
          </cell>
          <cell r="H660">
            <v>-140</v>
          </cell>
          <cell r="I660">
            <v>-539</v>
          </cell>
          <cell r="J660">
            <v>19991031</v>
          </cell>
          <cell r="K660" t="str">
            <v>1140306003</v>
          </cell>
          <cell r="L660" t="str">
            <v>6210402006</v>
          </cell>
          <cell r="M660" t="str">
            <v>9100000008</v>
          </cell>
        </row>
        <row r="661">
          <cell r="A661" t="str">
            <v>TO03</v>
          </cell>
          <cell r="B661">
            <v>3103010106</v>
          </cell>
          <cell r="C661" t="str">
            <v>ROUND UP FULL</v>
          </cell>
          <cell r="D661" t="str">
            <v>S1</v>
          </cell>
          <cell r="E661">
            <v>327</v>
          </cell>
          <cell r="F661">
            <v>1</v>
          </cell>
          <cell r="G661">
            <v>3.85</v>
          </cell>
          <cell r="H661">
            <v>-390</v>
          </cell>
          <cell r="I661">
            <v>-1501.5</v>
          </cell>
          <cell r="J661">
            <v>19991031</v>
          </cell>
          <cell r="K661" t="str">
            <v>1140306003</v>
          </cell>
          <cell r="L661" t="str">
            <v>6210402006</v>
          </cell>
          <cell r="M661" t="str">
            <v>9100000008</v>
          </cell>
        </row>
        <row r="662">
          <cell r="A662" t="str">
            <v>TO03</v>
          </cell>
          <cell r="B662">
            <v>3103010106</v>
          </cell>
          <cell r="C662" t="str">
            <v>ROUND UP FULL</v>
          </cell>
          <cell r="D662" t="str">
            <v>S1</v>
          </cell>
          <cell r="E662">
            <v>328</v>
          </cell>
          <cell r="F662">
            <v>1</v>
          </cell>
          <cell r="G662">
            <v>3.85</v>
          </cell>
          <cell r="H662">
            <v>-240</v>
          </cell>
          <cell r="I662">
            <v>-924</v>
          </cell>
          <cell r="J662">
            <v>19991031</v>
          </cell>
          <cell r="K662" t="str">
            <v>1140306003</v>
          </cell>
          <cell r="L662" t="str">
            <v>6210402006</v>
          </cell>
          <cell r="M662" t="str">
            <v>9100000008</v>
          </cell>
        </row>
        <row r="663">
          <cell r="A663" t="str">
            <v>TO12</v>
          </cell>
          <cell r="B663">
            <v>3103010106</v>
          </cell>
          <cell r="C663" t="str">
            <v>ROUND UP FULL</v>
          </cell>
          <cell r="D663" t="str">
            <v>S1</v>
          </cell>
          <cell r="E663">
            <v>336</v>
          </cell>
          <cell r="F663">
            <v>2</v>
          </cell>
          <cell r="G663">
            <v>3.85</v>
          </cell>
          <cell r="H663">
            <v>-370</v>
          </cell>
          <cell r="I663">
            <v>-1424.5</v>
          </cell>
          <cell r="J663">
            <v>19991031</v>
          </cell>
          <cell r="K663" t="str">
            <v>1140306003</v>
          </cell>
          <cell r="L663" t="str">
            <v>6210402006</v>
          </cell>
          <cell r="M663" t="str">
            <v>9100000008</v>
          </cell>
        </row>
        <row r="664">
          <cell r="A664" t="str">
            <v>TO12</v>
          </cell>
          <cell r="B664">
            <v>3103010106</v>
          </cell>
          <cell r="C664" t="str">
            <v>ROUND UP FULL</v>
          </cell>
          <cell r="D664" t="str">
            <v>S1</v>
          </cell>
          <cell r="E664">
            <v>337</v>
          </cell>
          <cell r="F664">
            <v>1</v>
          </cell>
          <cell r="G664">
            <v>3.85</v>
          </cell>
          <cell r="H664">
            <v>-210</v>
          </cell>
          <cell r="I664">
            <v>-808.5</v>
          </cell>
          <cell r="J664">
            <v>19991031</v>
          </cell>
          <cell r="K664" t="str">
            <v>1140306003</v>
          </cell>
          <cell r="L664" t="str">
            <v>6210402006</v>
          </cell>
          <cell r="M664" t="str">
            <v>9100000008</v>
          </cell>
        </row>
        <row r="665">
          <cell r="A665" t="str">
            <v>TO12</v>
          </cell>
          <cell r="B665">
            <v>3103010106</v>
          </cell>
          <cell r="C665" t="str">
            <v>ROUND UP FULL</v>
          </cell>
          <cell r="D665" t="str">
            <v>S1</v>
          </cell>
          <cell r="E665">
            <v>338</v>
          </cell>
          <cell r="F665">
            <v>1</v>
          </cell>
          <cell r="G665">
            <v>3.85</v>
          </cell>
          <cell r="H665">
            <v>-350</v>
          </cell>
          <cell r="I665">
            <v>-1347.5</v>
          </cell>
          <cell r="J665">
            <v>19991031</v>
          </cell>
          <cell r="K665" t="str">
            <v>1140306003</v>
          </cell>
          <cell r="L665" t="str">
            <v>6210402006</v>
          </cell>
          <cell r="M665" t="str">
            <v>9100000008</v>
          </cell>
        </row>
        <row r="666">
          <cell r="A666" t="str">
            <v>TO12</v>
          </cell>
          <cell r="B666">
            <v>3103010106</v>
          </cell>
          <cell r="C666" t="str">
            <v>ROUND UP FULL</v>
          </cell>
          <cell r="D666" t="str">
            <v>S1</v>
          </cell>
          <cell r="E666">
            <v>339</v>
          </cell>
          <cell r="F666">
            <v>1</v>
          </cell>
          <cell r="G666">
            <v>3.85</v>
          </cell>
          <cell r="H666">
            <v>-260</v>
          </cell>
          <cell r="I666">
            <v>-1001</v>
          </cell>
          <cell r="J666">
            <v>19991031</v>
          </cell>
          <cell r="K666" t="str">
            <v>1140306003</v>
          </cell>
          <cell r="L666" t="str">
            <v>6210402006</v>
          </cell>
          <cell r="M666" t="str">
            <v>9100000008</v>
          </cell>
        </row>
        <row r="667">
          <cell r="A667" t="str">
            <v>TZ01</v>
          </cell>
          <cell r="B667">
            <v>3103010106</v>
          </cell>
          <cell r="C667" t="str">
            <v>ROUND UP FULL</v>
          </cell>
          <cell r="D667" t="str">
            <v>66</v>
          </cell>
          <cell r="E667">
            <v>849</v>
          </cell>
          <cell r="F667">
            <v>1</v>
          </cell>
          <cell r="G667">
            <v>3.85</v>
          </cell>
          <cell r="H667">
            <v>-330</v>
          </cell>
          <cell r="I667">
            <v>-1270.5</v>
          </cell>
          <cell r="J667">
            <v>19991031</v>
          </cell>
          <cell r="K667" t="str">
            <v>1140306003</v>
          </cell>
          <cell r="L667" t="str">
            <v>6210402006</v>
          </cell>
        </row>
        <row r="668">
          <cell r="A668" t="str">
            <v>T008</v>
          </cell>
          <cell r="B668">
            <v>3103010106</v>
          </cell>
          <cell r="C668" t="str">
            <v>ROUND UP FULL</v>
          </cell>
          <cell r="D668" t="str">
            <v>E1</v>
          </cell>
          <cell r="E668">
            <v>342</v>
          </cell>
          <cell r="F668">
            <v>1</v>
          </cell>
          <cell r="G668">
            <v>1E-4</v>
          </cell>
          <cell r="H668">
            <v>-375</v>
          </cell>
          <cell r="I668">
            <v>-3.7499999999999999E-2</v>
          </cell>
          <cell r="J668">
            <v>19991013</v>
          </cell>
          <cell r="K668" t="str">
            <v>1140327003</v>
          </cell>
          <cell r="L668" t="str">
            <v>6210402005</v>
          </cell>
          <cell r="M668" t="str">
            <v>9100000031</v>
          </cell>
        </row>
        <row r="669">
          <cell r="A669" t="str">
            <v>P003</v>
          </cell>
          <cell r="B669">
            <v>3103010106</v>
          </cell>
          <cell r="C669" t="str">
            <v>ROUND UP FULL</v>
          </cell>
          <cell r="D669" t="str">
            <v>Q1</v>
          </cell>
          <cell r="E669">
            <v>171</v>
          </cell>
          <cell r="F669">
            <v>3</v>
          </cell>
          <cell r="G669">
            <v>4.2</v>
          </cell>
          <cell r="H669">
            <v>-50</v>
          </cell>
          <cell r="I669">
            <v>-210</v>
          </cell>
          <cell r="J669">
            <v>19991031</v>
          </cell>
          <cell r="K669" t="str">
            <v>1140335003</v>
          </cell>
          <cell r="L669" t="str">
            <v>6210402015</v>
          </cell>
          <cell r="M669" t="str">
            <v>9100000015</v>
          </cell>
        </row>
        <row r="670">
          <cell r="A670" t="str">
            <v>T008</v>
          </cell>
          <cell r="B670">
            <v>3103010106</v>
          </cell>
          <cell r="C670" t="str">
            <v>ROUND UP FULL</v>
          </cell>
          <cell r="D670" t="str">
            <v>E1</v>
          </cell>
          <cell r="E670">
            <v>357</v>
          </cell>
          <cell r="F670">
            <v>1</v>
          </cell>
          <cell r="G670">
            <v>1E-4</v>
          </cell>
          <cell r="H670">
            <v>-75</v>
          </cell>
          <cell r="I670">
            <v>-7.5000000000000006E-3</v>
          </cell>
          <cell r="J670">
            <v>19991027</v>
          </cell>
          <cell r="K670" t="str">
            <v>5110201035</v>
          </cell>
          <cell r="L670" t="str">
            <v>6210402014</v>
          </cell>
          <cell r="M670" t="str">
            <v>9100000013</v>
          </cell>
        </row>
        <row r="671">
          <cell r="A671" t="str">
            <v>T008</v>
          </cell>
          <cell r="B671">
            <v>3103010106</v>
          </cell>
          <cell r="C671" t="str">
            <v>ROUND UP FULL</v>
          </cell>
          <cell r="D671" t="str">
            <v>E1</v>
          </cell>
          <cell r="E671">
            <v>358</v>
          </cell>
          <cell r="F671">
            <v>1</v>
          </cell>
          <cell r="G671">
            <v>1E-4</v>
          </cell>
          <cell r="H671">
            <v>-75</v>
          </cell>
          <cell r="I671">
            <v>-7.5000000000000006E-3</v>
          </cell>
          <cell r="J671">
            <v>19991027</v>
          </cell>
          <cell r="K671" t="str">
            <v>5110201035</v>
          </cell>
          <cell r="L671" t="str">
            <v>6210402014</v>
          </cell>
          <cell r="M671" t="str">
            <v>9100000013</v>
          </cell>
        </row>
        <row r="672">
          <cell r="A672" t="str">
            <v>T008</v>
          </cell>
          <cell r="B672">
            <v>3103010106</v>
          </cell>
          <cell r="C672" t="str">
            <v>ROUND UP FULL</v>
          </cell>
          <cell r="D672" t="str">
            <v>E1</v>
          </cell>
          <cell r="E672">
            <v>367</v>
          </cell>
          <cell r="F672">
            <v>1</v>
          </cell>
          <cell r="G672">
            <v>1E-4</v>
          </cell>
          <cell r="H672">
            <v>-75</v>
          </cell>
          <cell r="I672">
            <v>-7.5000000000000006E-3</v>
          </cell>
          <cell r="J672">
            <v>19991027</v>
          </cell>
          <cell r="K672" t="str">
            <v>5110201035</v>
          </cell>
          <cell r="L672" t="str">
            <v>6210402014</v>
          </cell>
          <cell r="M672" t="str">
            <v>9100000013</v>
          </cell>
        </row>
        <row r="673">
          <cell r="A673" t="str">
            <v>T008</v>
          </cell>
          <cell r="B673">
            <v>3103010106</v>
          </cell>
          <cell r="C673" t="str">
            <v>ROUND UP FULL</v>
          </cell>
          <cell r="D673" t="str">
            <v>E1</v>
          </cell>
          <cell r="E673">
            <v>403</v>
          </cell>
          <cell r="F673">
            <v>1</v>
          </cell>
          <cell r="G673">
            <v>1E-4</v>
          </cell>
          <cell r="H673">
            <v>-51</v>
          </cell>
          <cell r="I673">
            <v>-5.1000000000000004E-3</v>
          </cell>
          <cell r="J673">
            <v>19991031</v>
          </cell>
          <cell r="K673" t="str">
            <v>5110201035</v>
          </cell>
          <cell r="L673" t="str">
            <v>6210402014</v>
          </cell>
          <cell r="M673" t="str">
            <v>9100000013</v>
          </cell>
        </row>
        <row r="674">
          <cell r="A674" t="str">
            <v>T008</v>
          </cell>
          <cell r="B674">
            <v>3103010106</v>
          </cell>
          <cell r="C674" t="str">
            <v>ROUND UP FULL</v>
          </cell>
          <cell r="D674" t="str">
            <v>E1</v>
          </cell>
          <cell r="E674">
            <v>404</v>
          </cell>
          <cell r="F674">
            <v>1</v>
          </cell>
          <cell r="G674">
            <v>1E-4</v>
          </cell>
          <cell r="H674">
            <v>-51</v>
          </cell>
          <cell r="I674">
            <v>-5.1000000000000004E-3</v>
          </cell>
          <cell r="J674">
            <v>19991031</v>
          </cell>
          <cell r="K674" t="str">
            <v>5110201035</v>
          </cell>
          <cell r="L674" t="str">
            <v>6210402014</v>
          </cell>
          <cell r="M674" t="str">
            <v>9100000013</v>
          </cell>
        </row>
        <row r="675">
          <cell r="A675" t="str">
            <v>T008</v>
          </cell>
          <cell r="B675">
            <v>3103010106</v>
          </cell>
          <cell r="C675" t="str">
            <v>ROUND UP FULL</v>
          </cell>
          <cell r="D675" t="str">
            <v>E1</v>
          </cell>
          <cell r="E675">
            <v>411</v>
          </cell>
          <cell r="F675">
            <v>1</v>
          </cell>
          <cell r="G675">
            <v>1E-4</v>
          </cell>
          <cell r="H675">
            <v>-5</v>
          </cell>
          <cell r="I675">
            <v>-5.0000000000000001E-4</v>
          </cell>
          <cell r="J675">
            <v>19991031</v>
          </cell>
          <cell r="K675" t="str">
            <v>5110201035</v>
          </cell>
          <cell r="L675" t="str">
            <v>6210402014</v>
          </cell>
          <cell r="M675" t="str">
            <v>9100000013</v>
          </cell>
        </row>
        <row r="676">
          <cell r="A676" t="str">
            <v>T008</v>
          </cell>
          <cell r="B676">
            <v>3103010106</v>
          </cell>
          <cell r="C676" t="str">
            <v>ROUND UP FULL</v>
          </cell>
          <cell r="D676" t="str">
            <v>E1</v>
          </cell>
          <cell r="E676">
            <v>412</v>
          </cell>
          <cell r="F676">
            <v>1</v>
          </cell>
          <cell r="G676">
            <v>1E-4</v>
          </cell>
          <cell r="H676">
            <v>-5</v>
          </cell>
          <cell r="I676">
            <v>-5.0000000000000001E-4</v>
          </cell>
          <cell r="J676">
            <v>19991031</v>
          </cell>
          <cell r="K676" t="str">
            <v>5110201035</v>
          </cell>
          <cell r="L676" t="str">
            <v>6210402014</v>
          </cell>
          <cell r="M676" t="str">
            <v>9100000013</v>
          </cell>
        </row>
        <row r="677">
          <cell r="A677" t="str">
            <v>T008</v>
          </cell>
          <cell r="B677">
            <v>3103010106</v>
          </cell>
          <cell r="C677" t="str">
            <v>ROUND UP FULL</v>
          </cell>
          <cell r="D677" t="str">
            <v>E1</v>
          </cell>
          <cell r="E677">
            <v>413</v>
          </cell>
          <cell r="F677">
            <v>1</v>
          </cell>
          <cell r="G677">
            <v>1E-4</v>
          </cell>
          <cell r="H677">
            <v>-5</v>
          </cell>
          <cell r="I677">
            <v>-5.0000000000000001E-4</v>
          </cell>
          <cell r="J677">
            <v>19991031</v>
          </cell>
          <cell r="K677" t="str">
            <v>5110201035</v>
          </cell>
          <cell r="L677" t="str">
            <v>6210402014</v>
          </cell>
          <cell r="M677" t="str">
            <v>9100000013</v>
          </cell>
        </row>
        <row r="678">
          <cell r="A678" t="str">
            <v>MD03</v>
          </cell>
          <cell r="B678">
            <v>3103010110</v>
          </cell>
          <cell r="C678" t="str">
            <v>BRODAL</v>
          </cell>
          <cell r="D678" t="str">
            <v>63</v>
          </cell>
          <cell r="E678">
            <v>619</v>
          </cell>
          <cell r="F678">
            <v>5</v>
          </cell>
          <cell r="G678">
            <v>67</v>
          </cell>
          <cell r="H678">
            <v>-53</v>
          </cell>
          <cell r="I678">
            <v>-3551</v>
          </cell>
          <cell r="J678">
            <v>19991031</v>
          </cell>
          <cell r="K678" t="str">
            <v>1140303003</v>
          </cell>
          <cell r="L678" t="str">
            <v>6210402003</v>
          </cell>
        </row>
        <row r="679">
          <cell r="A679" t="str">
            <v>MF32</v>
          </cell>
          <cell r="B679">
            <v>3103010116</v>
          </cell>
          <cell r="C679" t="str">
            <v>METSULFURON METIL 50%</v>
          </cell>
          <cell r="D679" t="str">
            <v>61</v>
          </cell>
          <cell r="E679">
            <v>639</v>
          </cell>
          <cell r="F679">
            <v>2</v>
          </cell>
          <cell r="G679">
            <v>9.7000000000000003E-2</v>
          </cell>
          <cell r="H679">
            <v>-0.39</v>
          </cell>
          <cell r="I679">
            <v>-3.7830000000000003E-2</v>
          </cell>
          <cell r="J679">
            <v>19991031</v>
          </cell>
          <cell r="K679" t="str">
            <v>1140301003</v>
          </cell>
          <cell r="L679" t="str">
            <v>6210402001</v>
          </cell>
        </row>
        <row r="680">
          <cell r="A680" t="str">
            <v>EA03</v>
          </cell>
          <cell r="B680">
            <v>3103010116</v>
          </cell>
          <cell r="C680" t="str">
            <v>METSULFURON METIL 50%</v>
          </cell>
          <cell r="D680" t="str">
            <v>66</v>
          </cell>
          <cell r="E680">
            <v>861</v>
          </cell>
          <cell r="F680">
            <v>1</v>
          </cell>
          <cell r="G680">
            <v>72.84</v>
          </cell>
          <cell r="H680">
            <v>-0.35</v>
          </cell>
          <cell r="I680">
            <v>-25.494</v>
          </cell>
          <cell r="J680">
            <v>19991031</v>
          </cell>
          <cell r="K680" t="str">
            <v>1140306003</v>
          </cell>
          <cell r="L680" t="str">
            <v>6210402006</v>
          </cell>
        </row>
        <row r="681">
          <cell r="A681" t="str">
            <v>P023</v>
          </cell>
          <cell r="B681">
            <v>3104010008</v>
          </cell>
          <cell r="C681" t="str">
            <v>CYPERMETRINA 25%</v>
          </cell>
          <cell r="D681" t="str">
            <v>B1</v>
          </cell>
          <cell r="E681">
            <v>259</v>
          </cell>
          <cell r="F681">
            <v>2</v>
          </cell>
          <cell r="G681">
            <v>7</v>
          </cell>
          <cell r="H681">
            <v>-12</v>
          </cell>
          <cell r="I681">
            <v>-84</v>
          </cell>
          <cell r="J681">
            <v>19991030</v>
          </cell>
          <cell r="K681" t="str">
            <v>1140301004</v>
          </cell>
          <cell r="L681" t="str">
            <v>6210403001</v>
          </cell>
          <cell r="M681" t="str">
            <v>9100000001</v>
          </cell>
        </row>
        <row r="682">
          <cell r="A682" t="str">
            <v>P023</v>
          </cell>
          <cell r="B682">
            <v>3104010008</v>
          </cell>
          <cell r="C682" t="str">
            <v>CYPERMETRINA 25%</v>
          </cell>
          <cell r="D682" t="str">
            <v>B1</v>
          </cell>
          <cell r="E682">
            <v>260</v>
          </cell>
          <cell r="F682">
            <v>2</v>
          </cell>
          <cell r="G682">
            <v>7</v>
          </cell>
          <cell r="H682">
            <v>-20.5</v>
          </cell>
          <cell r="I682">
            <v>-143.5</v>
          </cell>
          <cell r="J682">
            <v>19991030</v>
          </cell>
          <cell r="K682" t="str">
            <v>1140301004</v>
          </cell>
          <cell r="L682" t="str">
            <v>6210403001</v>
          </cell>
          <cell r="M682" t="str">
            <v>9100000001</v>
          </cell>
        </row>
        <row r="683">
          <cell r="A683" t="str">
            <v>P023</v>
          </cell>
          <cell r="B683">
            <v>3104010008</v>
          </cell>
          <cell r="C683" t="str">
            <v>CYPERMETRINA 25%</v>
          </cell>
          <cell r="D683" t="str">
            <v>B1</v>
          </cell>
          <cell r="E683">
            <v>261</v>
          </cell>
          <cell r="F683">
            <v>2</v>
          </cell>
          <cell r="G683">
            <v>7</v>
          </cell>
          <cell r="H683">
            <v>-8.5</v>
          </cell>
          <cell r="I683">
            <v>-59.5</v>
          </cell>
          <cell r="J683">
            <v>19991030</v>
          </cell>
          <cell r="K683" t="str">
            <v>1140301004</v>
          </cell>
          <cell r="L683" t="str">
            <v>6210403001</v>
          </cell>
          <cell r="M683" t="str">
            <v>9100000001</v>
          </cell>
        </row>
        <row r="684">
          <cell r="A684" t="str">
            <v>P023</v>
          </cell>
          <cell r="B684">
            <v>3104010008</v>
          </cell>
          <cell r="C684" t="str">
            <v>CYPERMETRINA 25%</v>
          </cell>
          <cell r="D684" t="str">
            <v>B1</v>
          </cell>
          <cell r="E684">
            <v>262</v>
          </cell>
          <cell r="F684">
            <v>2</v>
          </cell>
          <cell r="G684">
            <v>7</v>
          </cell>
          <cell r="H684">
            <v>-5.2</v>
          </cell>
          <cell r="I684">
            <v>-36.4</v>
          </cell>
          <cell r="J684">
            <v>19991030</v>
          </cell>
          <cell r="K684" t="str">
            <v>1140301004</v>
          </cell>
          <cell r="L684" t="str">
            <v>6210403001</v>
          </cell>
          <cell r="M684" t="str">
            <v>9100000001</v>
          </cell>
        </row>
        <row r="685">
          <cell r="A685" t="str">
            <v>P023</v>
          </cell>
          <cell r="B685">
            <v>3104010008</v>
          </cell>
          <cell r="C685" t="str">
            <v>CYPERMETRINA 25%</v>
          </cell>
          <cell r="D685" t="str">
            <v>B1</v>
          </cell>
          <cell r="E685">
            <v>263</v>
          </cell>
          <cell r="F685">
            <v>2</v>
          </cell>
          <cell r="G685">
            <v>7</v>
          </cell>
          <cell r="H685">
            <v>-0.8</v>
          </cell>
          <cell r="I685">
            <v>-5.6000000000000005</v>
          </cell>
          <cell r="J685">
            <v>19991030</v>
          </cell>
          <cell r="K685" t="str">
            <v>1140301004</v>
          </cell>
          <cell r="L685" t="str">
            <v>6210403001</v>
          </cell>
          <cell r="M685" t="str">
            <v>9100000001</v>
          </cell>
        </row>
        <row r="686">
          <cell r="A686" t="str">
            <v>P023</v>
          </cell>
          <cell r="B686">
            <v>3104010008</v>
          </cell>
          <cell r="C686" t="str">
            <v>CYPERMETRINA 25%</v>
          </cell>
          <cell r="D686" t="str">
            <v>B1</v>
          </cell>
          <cell r="E686">
            <v>264</v>
          </cell>
          <cell r="F686">
            <v>2</v>
          </cell>
          <cell r="G686">
            <v>7</v>
          </cell>
          <cell r="H686">
            <v>-3.5</v>
          </cell>
          <cell r="I686">
            <v>-24.5</v>
          </cell>
          <cell r="J686">
            <v>19991030</v>
          </cell>
          <cell r="K686" t="str">
            <v>1140301004</v>
          </cell>
          <cell r="L686" t="str">
            <v>6210403001</v>
          </cell>
          <cell r="M686" t="str">
            <v>9100000001</v>
          </cell>
        </row>
        <row r="687">
          <cell r="A687" t="str">
            <v>MD01</v>
          </cell>
          <cell r="B687">
            <v>3104010008</v>
          </cell>
          <cell r="C687" t="str">
            <v>CYPERMETRINA 25%</v>
          </cell>
          <cell r="D687" t="str">
            <v>63</v>
          </cell>
          <cell r="E687">
            <v>620</v>
          </cell>
          <cell r="F687">
            <v>2</v>
          </cell>
          <cell r="G687">
            <v>5.5</v>
          </cell>
          <cell r="H687">
            <v>-24</v>
          </cell>
          <cell r="I687">
            <v>-132</v>
          </cell>
          <cell r="J687">
            <v>19991031</v>
          </cell>
          <cell r="K687" t="str">
            <v>1140303004</v>
          </cell>
          <cell r="L687" t="str">
            <v>6210403003</v>
          </cell>
        </row>
        <row r="688">
          <cell r="A688" t="str">
            <v>MD03</v>
          </cell>
          <cell r="B688">
            <v>3104010008</v>
          </cell>
          <cell r="C688" t="str">
            <v>CYPERMETRINA 25%</v>
          </cell>
          <cell r="D688" t="str">
            <v>63</v>
          </cell>
          <cell r="E688">
            <v>619</v>
          </cell>
          <cell r="F688">
            <v>4</v>
          </cell>
          <cell r="G688">
            <v>5.5</v>
          </cell>
          <cell r="H688">
            <v>-39</v>
          </cell>
          <cell r="I688">
            <v>-214.5</v>
          </cell>
          <cell r="J688">
            <v>19991031</v>
          </cell>
          <cell r="K688" t="str">
            <v>1140303004</v>
          </cell>
          <cell r="L688" t="str">
            <v>6210403003</v>
          </cell>
        </row>
        <row r="689">
          <cell r="A689" t="str">
            <v>MF09</v>
          </cell>
          <cell r="B689">
            <v>3104010008</v>
          </cell>
          <cell r="C689" t="str">
            <v>CYPERMETRINA 25%</v>
          </cell>
          <cell r="D689" t="str">
            <v>63</v>
          </cell>
          <cell r="E689">
            <v>649</v>
          </cell>
          <cell r="F689">
            <v>1</v>
          </cell>
          <cell r="G689">
            <v>5.5</v>
          </cell>
          <cell r="H689">
            <v>-31.52</v>
          </cell>
          <cell r="I689">
            <v>-173.35999999999999</v>
          </cell>
          <cell r="J689">
            <v>19991031</v>
          </cell>
          <cell r="K689" t="str">
            <v>1140303004</v>
          </cell>
          <cell r="L689" t="str">
            <v>6210403003</v>
          </cell>
        </row>
        <row r="690">
          <cell r="A690" t="str">
            <v>MF23</v>
          </cell>
          <cell r="B690">
            <v>3104010008</v>
          </cell>
          <cell r="C690" t="str">
            <v>CYPERMETRINA 25%</v>
          </cell>
          <cell r="D690" t="str">
            <v>63</v>
          </cell>
          <cell r="E690">
            <v>631</v>
          </cell>
          <cell r="F690">
            <v>1</v>
          </cell>
          <cell r="G690">
            <v>7</v>
          </cell>
          <cell r="H690">
            <v>-101.34</v>
          </cell>
          <cell r="I690">
            <v>-709.38</v>
          </cell>
          <cell r="J690">
            <v>19991031</v>
          </cell>
          <cell r="K690" t="str">
            <v>1140303004</v>
          </cell>
          <cell r="L690" t="str">
            <v>6210403003</v>
          </cell>
        </row>
        <row r="691">
          <cell r="A691" t="str">
            <v>MF28</v>
          </cell>
          <cell r="B691">
            <v>3104010008</v>
          </cell>
          <cell r="C691" t="str">
            <v>CYPERMETRINA 25%</v>
          </cell>
          <cell r="D691" t="str">
            <v>63</v>
          </cell>
          <cell r="E691">
            <v>641</v>
          </cell>
          <cell r="F691">
            <v>1</v>
          </cell>
          <cell r="G691">
            <v>6.1890000000000001</v>
          </cell>
          <cell r="H691">
            <v>-14.4</v>
          </cell>
          <cell r="I691">
            <v>-89.121600000000001</v>
          </cell>
          <cell r="J691">
            <v>19991031</v>
          </cell>
          <cell r="K691" t="str">
            <v>1140303004</v>
          </cell>
          <cell r="L691" t="str">
            <v>6210403003</v>
          </cell>
        </row>
        <row r="692">
          <cell r="A692" t="str">
            <v>MF29</v>
          </cell>
          <cell r="B692">
            <v>3104010008</v>
          </cell>
          <cell r="C692" t="str">
            <v>CYPERMETRINA 25%</v>
          </cell>
          <cell r="D692" t="str">
            <v>63</v>
          </cell>
          <cell r="E692">
            <v>636</v>
          </cell>
          <cell r="F692">
            <v>1</v>
          </cell>
          <cell r="G692">
            <v>6.1890000000000001</v>
          </cell>
          <cell r="H692">
            <v>-28.56</v>
          </cell>
          <cell r="I692">
            <v>-176.75783999999999</v>
          </cell>
          <cell r="J692">
            <v>19991031</v>
          </cell>
          <cell r="K692" t="str">
            <v>1140303004</v>
          </cell>
          <cell r="L692" t="str">
            <v>6210403003</v>
          </cell>
        </row>
        <row r="693">
          <cell r="A693" t="str">
            <v>MF32</v>
          </cell>
          <cell r="B693">
            <v>3104010008</v>
          </cell>
          <cell r="C693" t="str">
            <v>CYPERMETRINA 25%</v>
          </cell>
          <cell r="D693" t="str">
            <v>63</v>
          </cell>
          <cell r="E693">
            <v>640</v>
          </cell>
          <cell r="F693">
            <v>1</v>
          </cell>
          <cell r="G693">
            <v>2.4</v>
          </cell>
          <cell r="H693">
            <v>-39</v>
          </cell>
          <cell r="I693">
            <v>-93.6</v>
          </cell>
          <cell r="J693">
            <v>19991031</v>
          </cell>
          <cell r="K693" t="str">
            <v>1140303004</v>
          </cell>
          <cell r="L693" t="str">
            <v>6210403003</v>
          </cell>
        </row>
        <row r="694">
          <cell r="A694" t="str">
            <v>MF33</v>
          </cell>
          <cell r="B694">
            <v>3104010008</v>
          </cell>
          <cell r="C694" t="str">
            <v>CYPERMETRINA 25%</v>
          </cell>
          <cell r="D694" t="str">
            <v>63</v>
          </cell>
          <cell r="E694">
            <v>647</v>
          </cell>
          <cell r="F694">
            <v>1</v>
          </cell>
          <cell r="G694">
            <v>5.2409999999999997</v>
          </cell>
          <cell r="H694">
            <v>-16</v>
          </cell>
          <cell r="I694">
            <v>-83.855999999999995</v>
          </cell>
          <cell r="J694">
            <v>19991031</v>
          </cell>
          <cell r="K694" t="str">
            <v>1140303004</v>
          </cell>
          <cell r="L694" t="str">
            <v>6210403003</v>
          </cell>
        </row>
        <row r="695">
          <cell r="A695" t="str">
            <v>MF34</v>
          </cell>
          <cell r="B695">
            <v>3104010008</v>
          </cell>
          <cell r="C695" t="str">
            <v>CYPERMETRINA 25%</v>
          </cell>
          <cell r="D695" t="str">
            <v>63</v>
          </cell>
          <cell r="E695">
            <v>646</v>
          </cell>
          <cell r="F695">
            <v>1</v>
          </cell>
          <cell r="G695">
            <v>2.4</v>
          </cell>
          <cell r="H695">
            <v>-17.09</v>
          </cell>
          <cell r="I695">
            <v>-41.015999999999998</v>
          </cell>
          <cell r="J695">
            <v>19991031</v>
          </cell>
          <cell r="K695" t="str">
            <v>1140303004</v>
          </cell>
          <cell r="L695" t="str">
            <v>6210403003</v>
          </cell>
        </row>
        <row r="696">
          <cell r="A696" t="str">
            <v>MF35</v>
          </cell>
          <cell r="B696">
            <v>3104010008</v>
          </cell>
          <cell r="C696" t="str">
            <v>CYPERMETRINA 25%</v>
          </cell>
          <cell r="D696" t="str">
            <v>63</v>
          </cell>
          <cell r="E696">
            <v>645</v>
          </cell>
          <cell r="F696">
            <v>1</v>
          </cell>
          <cell r="G696">
            <v>6.1890000000000001</v>
          </cell>
          <cell r="H696">
            <v>-22.2</v>
          </cell>
          <cell r="I696">
            <v>-137.39580000000001</v>
          </cell>
          <cell r="J696">
            <v>19991031</v>
          </cell>
          <cell r="K696" t="str">
            <v>1140303004</v>
          </cell>
          <cell r="L696" t="str">
            <v>6210403003</v>
          </cell>
        </row>
        <row r="697">
          <cell r="A697" t="str">
            <v>MF39</v>
          </cell>
          <cell r="B697">
            <v>3104010008</v>
          </cell>
          <cell r="C697" t="str">
            <v>CYPERMETRINA 25%</v>
          </cell>
          <cell r="D697" t="str">
            <v>63</v>
          </cell>
          <cell r="E697">
            <v>634</v>
          </cell>
          <cell r="F697">
            <v>2</v>
          </cell>
          <cell r="G697">
            <v>5.2409999999999997</v>
          </cell>
          <cell r="H697">
            <v>-21.6</v>
          </cell>
          <cell r="I697">
            <v>-113.2056</v>
          </cell>
          <cell r="J697">
            <v>19991031</v>
          </cell>
          <cell r="K697" t="str">
            <v>1140303004</v>
          </cell>
          <cell r="L697" t="str">
            <v>6210403003</v>
          </cell>
        </row>
        <row r="698">
          <cell r="A698" t="str">
            <v>P012</v>
          </cell>
          <cell r="B698">
            <v>3104010008</v>
          </cell>
          <cell r="C698" t="str">
            <v>CYPERMETRINA 25%</v>
          </cell>
          <cell r="D698" t="str">
            <v>N1</v>
          </cell>
          <cell r="E698">
            <v>324</v>
          </cell>
          <cell r="F698">
            <v>2</v>
          </cell>
          <cell r="G698">
            <v>4.0609999999999999</v>
          </cell>
          <cell r="H698">
            <v>-5</v>
          </cell>
          <cell r="I698">
            <v>-20.305</v>
          </cell>
          <cell r="J698">
            <v>19991031</v>
          </cell>
          <cell r="K698" t="str">
            <v>1140303004</v>
          </cell>
          <cell r="L698" t="str">
            <v>6210403003</v>
          </cell>
          <cell r="M698" t="str">
            <v>9100000003</v>
          </cell>
        </row>
        <row r="699">
          <cell r="A699" t="str">
            <v>P012</v>
          </cell>
          <cell r="B699">
            <v>3104010008</v>
          </cell>
          <cell r="C699" t="str">
            <v>CYPERMETRINA 25%</v>
          </cell>
          <cell r="D699" t="str">
            <v>N1</v>
          </cell>
          <cell r="E699">
            <v>326</v>
          </cell>
          <cell r="F699">
            <v>3</v>
          </cell>
          <cell r="G699">
            <v>4.0609999999999999</v>
          </cell>
          <cell r="H699">
            <v>-3</v>
          </cell>
          <cell r="I699">
            <v>-12.183</v>
          </cell>
          <cell r="J699">
            <v>19991031</v>
          </cell>
          <cell r="K699" t="str">
            <v>1140303004</v>
          </cell>
          <cell r="L699" t="str">
            <v>6210403003</v>
          </cell>
          <cell r="M699" t="str">
            <v>9100000003</v>
          </cell>
        </row>
        <row r="700">
          <cell r="A700" t="str">
            <v>P012</v>
          </cell>
          <cell r="B700">
            <v>3104010008</v>
          </cell>
          <cell r="C700" t="str">
            <v>CYPERMETRINA 25%</v>
          </cell>
          <cell r="D700" t="str">
            <v>N1</v>
          </cell>
          <cell r="E700">
            <v>327</v>
          </cell>
          <cell r="F700">
            <v>1</v>
          </cell>
          <cell r="G700">
            <v>4.0609999999999999</v>
          </cell>
          <cell r="H700">
            <v>-5</v>
          </cell>
          <cell r="I700">
            <v>-20.305</v>
          </cell>
          <cell r="J700">
            <v>19991031</v>
          </cell>
          <cell r="K700" t="str">
            <v>1140303004</v>
          </cell>
          <cell r="L700" t="str">
            <v>6210403003</v>
          </cell>
          <cell r="M700" t="str">
            <v>9100000003</v>
          </cell>
        </row>
        <row r="701">
          <cell r="A701" t="str">
            <v>P012</v>
          </cell>
          <cell r="B701">
            <v>3104010008</v>
          </cell>
          <cell r="C701" t="str">
            <v>CYPERMETRINA 25%</v>
          </cell>
          <cell r="D701" t="str">
            <v>N1</v>
          </cell>
          <cell r="E701">
            <v>330</v>
          </cell>
          <cell r="F701">
            <v>2</v>
          </cell>
          <cell r="G701">
            <v>4.0609999999999999</v>
          </cell>
          <cell r="H701">
            <v>-7</v>
          </cell>
          <cell r="I701">
            <v>-28.427</v>
          </cell>
          <cell r="J701">
            <v>19991031</v>
          </cell>
          <cell r="K701" t="str">
            <v>1140303004</v>
          </cell>
          <cell r="L701" t="str">
            <v>6210403003</v>
          </cell>
          <cell r="M701" t="str">
            <v>9100000003</v>
          </cell>
        </row>
        <row r="702">
          <cell r="A702" t="str">
            <v>P012</v>
          </cell>
          <cell r="B702">
            <v>3104010008</v>
          </cell>
          <cell r="C702" t="str">
            <v>CYPERMETRINA 25%</v>
          </cell>
          <cell r="D702" t="str">
            <v>N1</v>
          </cell>
          <cell r="E702">
            <v>331</v>
          </cell>
          <cell r="F702">
            <v>2</v>
          </cell>
          <cell r="G702">
            <v>4.0609999999999999</v>
          </cell>
          <cell r="H702">
            <v>-9.1999999999999993</v>
          </cell>
          <cell r="I702">
            <v>-37.361199999999997</v>
          </cell>
          <cell r="J702">
            <v>19991031</v>
          </cell>
          <cell r="K702" t="str">
            <v>1140303004</v>
          </cell>
          <cell r="L702" t="str">
            <v>6210403003</v>
          </cell>
          <cell r="M702" t="str">
            <v>9100000003</v>
          </cell>
        </row>
        <row r="703">
          <cell r="A703" t="str">
            <v>P014</v>
          </cell>
          <cell r="B703">
            <v>3104010008</v>
          </cell>
          <cell r="C703" t="str">
            <v>CYPERMETRINA 25%</v>
          </cell>
          <cell r="D703" t="str">
            <v>S1</v>
          </cell>
          <cell r="E703">
            <v>289</v>
          </cell>
          <cell r="F703">
            <v>4</v>
          </cell>
          <cell r="G703">
            <v>7</v>
          </cell>
          <cell r="H703">
            <v>-18</v>
          </cell>
          <cell r="I703">
            <v>-126</v>
          </cell>
          <cell r="J703">
            <v>19991031</v>
          </cell>
          <cell r="K703" t="str">
            <v>1140303004</v>
          </cell>
          <cell r="L703" t="str">
            <v>6210403003</v>
          </cell>
          <cell r="M703" t="str">
            <v>9100000003</v>
          </cell>
        </row>
        <row r="704">
          <cell r="A704" t="str">
            <v>P014</v>
          </cell>
          <cell r="B704">
            <v>3104010008</v>
          </cell>
          <cell r="C704" t="str">
            <v>CYPERMETRINA 25%</v>
          </cell>
          <cell r="D704" t="str">
            <v>S1</v>
          </cell>
          <cell r="E704">
            <v>290</v>
          </cell>
          <cell r="F704">
            <v>4</v>
          </cell>
          <cell r="G704">
            <v>7</v>
          </cell>
          <cell r="H704">
            <v>-18</v>
          </cell>
          <cell r="I704">
            <v>-126</v>
          </cell>
          <cell r="J704">
            <v>19991031</v>
          </cell>
          <cell r="K704" t="str">
            <v>1140303004</v>
          </cell>
          <cell r="L704" t="str">
            <v>6210403003</v>
          </cell>
          <cell r="M704" t="str">
            <v>9100000003</v>
          </cell>
        </row>
        <row r="705">
          <cell r="A705" t="str">
            <v>P014</v>
          </cell>
          <cell r="B705">
            <v>3104010008</v>
          </cell>
          <cell r="C705" t="str">
            <v>CYPERMETRINA 25%</v>
          </cell>
          <cell r="D705" t="str">
            <v>S1</v>
          </cell>
          <cell r="E705">
            <v>293</v>
          </cell>
          <cell r="F705">
            <v>3</v>
          </cell>
          <cell r="G705">
            <v>7</v>
          </cell>
          <cell r="H705">
            <v>-14</v>
          </cell>
          <cell r="I705">
            <v>-98</v>
          </cell>
          <cell r="J705">
            <v>19991031</v>
          </cell>
          <cell r="K705" t="str">
            <v>1140303004</v>
          </cell>
          <cell r="L705" t="str">
            <v>6210403003</v>
          </cell>
          <cell r="M705" t="str">
            <v>9100000003</v>
          </cell>
        </row>
        <row r="706">
          <cell r="A706" t="str">
            <v>P014</v>
          </cell>
          <cell r="B706">
            <v>3104010008</v>
          </cell>
          <cell r="C706" t="str">
            <v>CYPERMETRINA 25%</v>
          </cell>
          <cell r="D706" t="str">
            <v>S1</v>
          </cell>
          <cell r="E706">
            <v>294</v>
          </cell>
          <cell r="F706">
            <v>3</v>
          </cell>
          <cell r="G706">
            <v>7</v>
          </cell>
          <cell r="H706">
            <v>-18</v>
          </cell>
          <cell r="I706">
            <v>-126</v>
          </cell>
          <cell r="J706">
            <v>19991031</v>
          </cell>
          <cell r="K706" t="str">
            <v>1140303004</v>
          </cell>
          <cell r="L706" t="str">
            <v>6210403003</v>
          </cell>
          <cell r="M706" t="str">
            <v>9100000003</v>
          </cell>
        </row>
        <row r="707">
          <cell r="A707" t="str">
            <v>P014</v>
          </cell>
          <cell r="B707">
            <v>3104010008</v>
          </cell>
          <cell r="C707" t="str">
            <v>CYPERMETRINA 25%</v>
          </cell>
          <cell r="D707" t="str">
            <v>S1</v>
          </cell>
          <cell r="E707">
            <v>295</v>
          </cell>
          <cell r="F707">
            <v>2</v>
          </cell>
          <cell r="G707">
            <v>7</v>
          </cell>
          <cell r="H707">
            <v>-4</v>
          </cell>
          <cell r="I707">
            <v>-28</v>
          </cell>
          <cell r="J707">
            <v>19991031</v>
          </cell>
          <cell r="K707" t="str">
            <v>1140303004</v>
          </cell>
          <cell r="L707" t="str">
            <v>6210403003</v>
          </cell>
          <cell r="M707" t="str">
            <v>9100000003</v>
          </cell>
        </row>
        <row r="708">
          <cell r="A708" t="str">
            <v>P014</v>
          </cell>
          <cell r="B708">
            <v>3104010008</v>
          </cell>
          <cell r="C708" t="str">
            <v>CYPERMETRINA 25%</v>
          </cell>
          <cell r="D708" t="str">
            <v>S1</v>
          </cell>
          <cell r="E708">
            <v>296</v>
          </cell>
          <cell r="F708">
            <v>2</v>
          </cell>
          <cell r="G708">
            <v>7</v>
          </cell>
          <cell r="H708">
            <v>-4</v>
          </cell>
          <cell r="I708">
            <v>-28</v>
          </cell>
          <cell r="J708">
            <v>19991031</v>
          </cell>
          <cell r="K708" t="str">
            <v>1140303004</v>
          </cell>
          <cell r="L708" t="str">
            <v>6210403003</v>
          </cell>
          <cell r="M708" t="str">
            <v>9100000003</v>
          </cell>
        </row>
        <row r="709">
          <cell r="A709" t="str">
            <v>P014</v>
          </cell>
          <cell r="B709">
            <v>3104010008</v>
          </cell>
          <cell r="C709" t="str">
            <v>CYPERMETRINA 25%</v>
          </cell>
          <cell r="D709" t="str">
            <v>S1</v>
          </cell>
          <cell r="E709">
            <v>297</v>
          </cell>
          <cell r="F709">
            <v>2</v>
          </cell>
          <cell r="G709">
            <v>7</v>
          </cell>
          <cell r="H709">
            <v>-18</v>
          </cell>
          <cell r="I709">
            <v>-126</v>
          </cell>
          <cell r="J709">
            <v>19991031</v>
          </cell>
          <cell r="K709" t="str">
            <v>1140303004</v>
          </cell>
          <cell r="L709" t="str">
            <v>6210403003</v>
          </cell>
          <cell r="M709" t="str">
            <v>9100000003</v>
          </cell>
        </row>
        <row r="710">
          <cell r="A710" t="str">
            <v>P014</v>
          </cell>
          <cell r="B710">
            <v>3104010008</v>
          </cell>
          <cell r="C710" t="str">
            <v>CYPERMETRINA 25%</v>
          </cell>
          <cell r="D710" t="str">
            <v>S1</v>
          </cell>
          <cell r="E710">
            <v>298</v>
          </cell>
          <cell r="F710">
            <v>2</v>
          </cell>
          <cell r="G710">
            <v>7</v>
          </cell>
          <cell r="H710">
            <v>-7</v>
          </cell>
          <cell r="I710">
            <v>-49</v>
          </cell>
          <cell r="J710">
            <v>19991031</v>
          </cell>
          <cell r="K710" t="str">
            <v>1140303004</v>
          </cell>
          <cell r="L710" t="str">
            <v>6210403003</v>
          </cell>
          <cell r="M710" t="str">
            <v>9100000003</v>
          </cell>
        </row>
        <row r="711">
          <cell r="A711" t="str">
            <v>S001</v>
          </cell>
          <cell r="B711">
            <v>3104010008</v>
          </cell>
          <cell r="C711" t="str">
            <v>CYPERMETRINA 25%</v>
          </cell>
          <cell r="D711" t="str">
            <v>63</v>
          </cell>
          <cell r="E711">
            <v>623</v>
          </cell>
          <cell r="F711">
            <v>2</v>
          </cell>
          <cell r="G711">
            <v>5.5</v>
          </cell>
          <cell r="H711">
            <v>-43</v>
          </cell>
          <cell r="I711">
            <v>-236.5</v>
          </cell>
          <cell r="J711">
            <v>19991031</v>
          </cell>
          <cell r="K711" t="str">
            <v>1140303004</v>
          </cell>
          <cell r="L711" t="str">
            <v>6210403003</v>
          </cell>
        </row>
        <row r="712">
          <cell r="A712" t="str">
            <v>S002</v>
          </cell>
          <cell r="B712">
            <v>3104010008</v>
          </cell>
          <cell r="C712" t="str">
            <v>CYPERMETRINA 25%</v>
          </cell>
          <cell r="D712" t="str">
            <v>63</v>
          </cell>
          <cell r="E712">
            <v>626</v>
          </cell>
          <cell r="F712">
            <v>2</v>
          </cell>
          <cell r="G712">
            <v>5.5</v>
          </cell>
          <cell r="H712">
            <v>-18.399999999999999</v>
          </cell>
          <cell r="I712">
            <v>-101.19999999999999</v>
          </cell>
          <cell r="J712">
            <v>19991031</v>
          </cell>
          <cell r="K712" t="str">
            <v>1140303004</v>
          </cell>
          <cell r="L712" t="str">
            <v>6210403003</v>
          </cell>
        </row>
        <row r="713">
          <cell r="A713" t="str">
            <v>TG01</v>
          </cell>
          <cell r="B713">
            <v>3104010008</v>
          </cell>
          <cell r="C713" t="str">
            <v>CYPERMETRINA 25%</v>
          </cell>
          <cell r="D713" t="str">
            <v>63</v>
          </cell>
          <cell r="E713">
            <v>612</v>
          </cell>
          <cell r="F713">
            <v>2</v>
          </cell>
          <cell r="G713">
            <v>5.5</v>
          </cell>
          <cell r="H713">
            <v>-61</v>
          </cell>
          <cell r="I713">
            <v>-335.5</v>
          </cell>
          <cell r="J713">
            <v>19991031</v>
          </cell>
          <cell r="K713" t="str">
            <v>1140303004</v>
          </cell>
          <cell r="L713" t="str">
            <v>6210403003</v>
          </cell>
        </row>
        <row r="714">
          <cell r="A714" t="str">
            <v>TG02</v>
          </cell>
          <cell r="B714">
            <v>3104010008</v>
          </cell>
          <cell r="C714" t="str">
            <v>CYPERMETRINA 25%</v>
          </cell>
          <cell r="D714" t="str">
            <v>63</v>
          </cell>
          <cell r="E714">
            <v>616</v>
          </cell>
          <cell r="F714">
            <v>1</v>
          </cell>
          <cell r="G714">
            <v>5.5</v>
          </cell>
          <cell r="H714">
            <v>-31</v>
          </cell>
          <cell r="I714">
            <v>-170.5</v>
          </cell>
          <cell r="J714">
            <v>19991031</v>
          </cell>
          <cell r="K714" t="str">
            <v>1140303004</v>
          </cell>
          <cell r="L714" t="str">
            <v>6210403003</v>
          </cell>
        </row>
        <row r="715">
          <cell r="A715" t="str">
            <v>TG03</v>
          </cell>
          <cell r="B715">
            <v>3104010008</v>
          </cell>
          <cell r="C715" t="str">
            <v>CYPERMETRINA 25%</v>
          </cell>
          <cell r="D715" t="str">
            <v>63</v>
          </cell>
          <cell r="E715">
            <v>613</v>
          </cell>
          <cell r="F715">
            <v>6</v>
          </cell>
          <cell r="G715">
            <v>5.5</v>
          </cell>
          <cell r="H715">
            <v>-62</v>
          </cell>
          <cell r="I715">
            <v>-341</v>
          </cell>
          <cell r="J715">
            <v>19991031</v>
          </cell>
          <cell r="K715" t="str">
            <v>1140303004</v>
          </cell>
          <cell r="L715" t="str">
            <v>6210403003</v>
          </cell>
        </row>
        <row r="716">
          <cell r="A716" t="str">
            <v>TG28</v>
          </cell>
          <cell r="B716">
            <v>3104010008</v>
          </cell>
          <cell r="C716" t="str">
            <v>CYPERMETRINA 25%</v>
          </cell>
          <cell r="D716" t="str">
            <v>63</v>
          </cell>
          <cell r="E716">
            <v>614</v>
          </cell>
          <cell r="F716">
            <v>2</v>
          </cell>
          <cell r="G716">
            <v>5.5</v>
          </cell>
          <cell r="H716">
            <v>-36</v>
          </cell>
          <cell r="I716">
            <v>-198</v>
          </cell>
          <cell r="J716">
            <v>19991031</v>
          </cell>
          <cell r="K716" t="str">
            <v>1140303004</v>
          </cell>
          <cell r="L716" t="str">
            <v>6210403003</v>
          </cell>
        </row>
        <row r="717">
          <cell r="A717" t="str">
            <v>TG29</v>
          </cell>
          <cell r="B717">
            <v>3104010008</v>
          </cell>
          <cell r="C717" t="str">
            <v>CYPERMETRINA 25%</v>
          </cell>
          <cell r="D717" t="str">
            <v>63</v>
          </cell>
          <cell r="E717">
            <v>611</v>
          </cell>
          <cell r="F717">
            <v>3</v>
          </cell>
          <cell r="G717">
            <v>5.5</v>
          </cell>
          <cell r="H717">
            <v>-21</v>
          </cell>
          <cell r="I717">
            <v>-115.5</v>
          </cell>
          <cell r="J717">
            <v>19991031</v>
          </cell>
          <cell r="K717" t="str">
            <v>1140303004</v>
          </cell>
          <cell r="L717" t="str">
            <v>6210403003</v>
          </cell>
        </row>
        <row r="718">
          <cell r="A718" t="str">
            <v>TG31</v>
          </cell>
          <cell r="B718">
            <v>3104010008</v>
          </cell>
          <cell r="C718" t="str">
            <v>CYPERMETRINA 25%</v>
          </cell>
          <cell r="D718" t="str">
            <v>63</v>
          </cell>
          <cell r="E718">
            <v>615</v>
          </cell>
          <cell r="F718">
            <v>4</v>
          </cell>
          <cell r="G718">
            <v>5.5</v>
          </cell>
          <cell r="H718">
            <v>-24</v>
          </cell>
          <cell r="I718">
            <v>-132</v>
          </cell>
          <cell r="J718">
            <v>19991031</v>
          </cell>
          <cell r="K718" t="str">
            <v>1140303004</v>
          </cell>
          <cell r="L718" t="str">
            <v>6210403003</v>
          </cell>
        </row>
        <row r="719">
          <cell r="A719" t="str">
            <v>TL04</v>
          </cell>
          <cell r="B719">
            <v>3104010008</v>
          </cell>
          <cell r="C719" t="str">
            <v>CYPERMETRINA 25%</v>
          </cell>
          <cell r="D719" t="str">
            <v>63</v>
          </cell>
          <cell r="E719">
            <v>622</v>
          </cell>
          <cell r="F719">
            <v>4</v>
          </cell>
          <cell r="G719">
            <v>5.5</v>
          </cell>
          <cell r="H719">
            <v>-17.7</v>
          </cell>
          <cell r="I719">
            <v>-97.35</v>
          </cell>
          <cell r="J719">
            <v>19991031</v>
          </cell>
          <cell r="K719" t="str">
            <v>1140303004</v>
          </cell>
          <cell r="L719" t="str">
            <v>6210403003</v>
          </cell>
        </row>
        <row r="720">
          <cell r="A720" t="str">
            <v>TL06</v>
          </cell>
          <cell r="B720">
            <v>3104010008</v>
          </cell>
          <cell r="C720" t="str">
            <v>CYPERMETRINA 25%</v>
          </cell>
          <cell r="D720" t="str">
            <v>63</v>
          </cell>
          <cell r="E720">
            <v>621</v>
          </cell>
          <cell r="F720">
            <v>4</v>
          </cell>
          <cell r="G720">
            <v>5.5</v>
          </cell>
          <cell r="H720">
            <v>-46</v>
          </cell>
          <cell r="I720">
            <v>-253</v>
          </cell>
          <cell r="J720">
            <v>19991031</v>
          </cell>
          <cell r="K720" t="str">
            <v>1140303004</v>
          </cell>
          <cell r="L720" t="str">
            <v>6210403003</v>
          </cell>
        </row>
        <row r="721">
          <cell r="A721" t="str">
            <v>TO12</v>
          </cell>
          <cell r="B721">
            <v>3104010008</v>
          </cell>
          <cell r="C721" t="str">
            <v>CYPERMETRINA 25%</v>
          </cell>
          <cell r="D721" t="str">
            <v>S1</v>
          </cell>
          <cell r="E721">
            <v>334</v>
          </cell>
          <cell r="F721">
            <v>5</v>
          </cell>
          <cell r="G721">
            <v>5.5</v>
          </cell>
          <cell r="H721">
            <v>-48</v>
          </cell>
          <cell r="I721">
            <v>-264</v>
          </cell>
          <cell r="J721">
            <v>19991031</v>
          </cell>
          <cell r="K721" t="str">
            <v>1140303004</v>
          </cell>
          <cell r="L721" t="str">
            <v>6210403003</v>
          </cell>
          <cell r="M721" t="str">
            <v>9100000003</v>
          </cell>
        </row>
        <row r="722">
          <cell r="A722" t="str">
            <v>TO12</v>
          </cell>
          <cell r="B722">
            <v>3104010008</v>
          </cell>
          <cell r="C722" t="str">
            <v>CYPERMETRINA 25%</v>
          </cell>
          <cell r="D722" t="str">
            <v>S1</v>
          </cell>
          <cell r="E722">
            <v>335</v>
          </cell>
          <cell r="F722">
            <v>5</v>
          </cell>
          <cell r="G722">
            <v>5.5</v>
          </cell>
          <cell r="H722">
            <v>-49</v>
          </cell>
          <cell r="I722">
            <v>-269.5</v>
          </cell>
          <cell r="J722">
            <v>19991031</v>
          </cell>
          <cell r="K722" t="str">
            <v>1140303004</v>
          </cell>
          <cell r="L722" t="str">
            <v>6210403003</v>
          </cell>
          <cell r="M722" t="str">
            <v>9100000003</v>
          </cell>
        </row>
        <row r="723">
          <cell r="A723" t="str">
            <v>TZ01</v>
          </cell>
          <cell r="B723">
            <v>3104010008</v>
          </cell>
          <cell r="C723" t="str">
            <v>CYPERMETRINA 25%</v>
          </cell>
          <cell r="D723" t="str">
            <v>63</v>
          </cell>
          <cell r="E723">
            <v>606</v>
          </cell>
          <cell r="F723">
            <v>1</v>
          </cell>
          <cell r="G723">
            <v>5.5</v>
          </cell>
          <cell r="H723">
            <v>-23</v>
          </cell>
          <cell r="I723">
            <v>-126.5</v>
          </cell>
          <cell r="J723">
            <v>19991031</v>
          </cell>
          <cell r="K723" t="str">
            <v>1140303004</v>
          </cell>
          <cell r="L723" t="str">
            <v>6210403003</v>
          </cell>
        </row>
        <row r="724">
          <cell r="A724" t="str">
            <v>TZ02</v>
          </cell>
          <cell r="B724">
            <v>3104010008</v>
          </cell>
          <cell r="C724" t="str">
            <v>CYPERMETRINA 25%</v>
          </cell>
          <cell r="D724" t="str">
            <v>63</v>
          </cell>
          <cell r="E724">
            <v>610</v>
          </cell>
          <cell r="F724">
            <v>4</v>
          </cell>
          <cell r="G724">
            <v>6.26</v>
          </cell>
          <cell r="H724">
            <v>-8</v>
          </cell>
          <cell r="I724">
            <v>-50.08</v>
          </cell>
          <cell r="J724">
            <v>19991031</v>
          </cell>
          <cell r="K724" t="str">
            <v>1140303004</v>
          </cell>
          <cell r="L724" t="str">
            <v>6210403003</v>
          </cell>
        </row>
        <row r="725">
          <cell r="A725" t="str">
            <v>TA26</v>
          </cell>
          <cell r="B725">
            <v>3104010008</v>
          </cell>
          <cell r="C725" t="str">
            <v>CYPERMETRINA 25%</v>
          </cell>
          <cell r="D725" t="str">
            <v>64</v>
          </cell>
          <cell r="E725">
            <v>156</v>
          </cell>
          <cell r="F725">
            <v>2</v>
          </cell>
          <cell r="G725">
            <v>6.26</v>
          </cell>
          <cell r="H725">
            <v>-35</v>
          </cell>
          <cell r="I725">
            <v>-219.1</v>
          </cell>
          <cell r="J725">
            <v>19991031</v>
          </cell>
          <cell r="K725" t="str">
            <v>1140304004</v>
          </cell>
          <cell r="L725" t="str">
            <v>6210403004</v>
          </cell>
        </row>
        <row r="726">
          <cell r="A726" t="str">
            <v>TA30</v>
          </cell>
          <cell r="B726">
            <v>3104010008</v>
          </cell>
          <cell r="C726" t="str">
            <v>CYPERMETRINA 25%</v>
          </cell>
          <cell r="D726" t="str">
            <v>64</v>
          </cell>
          <cell r="E726">
            <v>159</v>
          </cell>
          <cell r="F726">
            <v>1</v>
          </cell>
          <cell r="G726">
            <v>5.0999999999999996</v>
          </cell>
          <cell r="H726">
            <v>-51</v>
          </cell>
          <cell r="I726">
            <v>-260.09999999999997</v>
          </cell>
          <cell r="J726">
            <v>19991031</v>
          </cell>
          <cell r="K726" t="str">
            <v>1140304004</v>
          </cell>
          <cell r="L726" t="str">
            <v>6210403004</v>
          </cell>
        </row>
        <row r="727">
          <cell r="A727" t="str">
            <v>TA33</v>
          </cell>
          <cell r="B727">
            <v>3104010008</v>
          </cell>
          <cell r="C727" t="str">
            <v>CYPERMETRINA 25%</v>
          </cell>
          <cell r="D727" t="str">
            <v>64</v>
          </cell>
          <cell r="E727">
            <v>161</v>
          </cell>
          <cell r="F727">
            <v>2</v>
          </cell>
          <cell r="G727">
            <v>3.1</v>
          </cell>
          <cell r="H727">
            <v>-6.5</v>
          </cell>
          <cell r="I727">
            <v>-20.150000000000002</v>
          </cell>
          <cell r="J727">
            <v>19991031</v>
          </cell>
          <cell r="K727" t="str">
            <v>1140304004</v>
          </cell>
          <cell r="L727" t="str">
            <v>6210403004</v>
          </cell>
        </row>
        <row r="728">
          <cell r="A728" t="str">
            <v>EA01</v>
          </cell>
          <cell r="B728">
            <v>3104010008</v>
          </cell>
          <cell r="C728" t="str">
            <v>CYPERMETRINA 25%</v>
          </cell>
          <cell r="D728" t="str">
            <v>65</v>
          </cell>
          <cell r="E728">
            <v>915</v>
          </cell>
          <cell r="F728">
            <v>1</v>
          </cell>
          <cell r="G728">
            <v>5.5</v>
          </cell>
          <cell r="H728">
            <v>-15</v>
          </cell>
          <cell r="I728">
            <v>-82.5</v>
          </cell>
          <cell r="J728">
            <v>19991031</v>
          </cell>
          <cell r="K728" t="str">
            <v>1140305004</v>
          </cell>
          <cell r="L728" t="str">
            <v>6210403005</v>
          </cell>
        </row>
        <row r="729">
          <cell r="A729" t="str">
            <v>EA03</v>
          </cell>
          <cell r="B729">
            <v>3104010008</v>
          </cell>
          <cell r="C729" t="str">
            <v>CYPERMETRINA 25%</v>
          </cell>
          <cell r="D729" t="str">
            <v>65</v>
          </cell>
          <cell r="E729">
            <v>902</v>
          </cell>
          <cell r="F729">
            <v>1</v>
          </cell>
          <cell r="G729">
            <v>5.5</v>
          </cell>
          <cell r="H729">
            <v>-8.3000000000000007</v>
          </cell>
          <cell r="I729">
            <v>-45.650000000000006</v>
          </cell>
          <cell r="J729">
            <v>19991031</v>
          </cell>
          <cell r="K729" t="str">
            <v>1140305004</v>
          </cell>
          <cell r="L729" t="str">
            <v>6210403005</v>
          </cell>
        </row>
        <row r="730">
          <cell r="A730" t="str">
            <v>EA03</v>
          </cell>
          <cell r="B730">
            <v>3104010008</v>
          </cell>
          <cell r="C730" t="str">
            <v>CYPERMETRINA 25%</v>
          </cell>
          <cell r="D730" t="str">
            <v>65</v>
          </cell>
          <cell r="E730">
            <v>908</v>
          </cell>
          <cell r="F730">
            <v>1</v>
          </cell>
          <cell r="G730">
            <v>5.5</v>
          </cell>
          <cell r="H730">
            <v>-10</v>
          </cell>
          <cell r="I730">
            <v>-55</v>
          </cell>
          <cell r="J730">
            <v>19991031</v>
          </cell>
          <cell r="K730" t="str">
            <v>1140305004</v>
          </cell>
          <cell r="L730" t="str">
            <v>6210403005</v>
          </cell>
        </row>
        <row r="731">
          <cell r="A731" t="str">
            <v>MF09</v>
          </cell>
          <cell r="B731">
            <v>3104010008</v>
          </cell>
          <cell r="C731" t="str">
            <v>CYPERMETRINA 25%</v>
          </cell>
          <cell r="D731" t="str">
            <v>65</v>
          </cell>
          <cell r="E731">
            <v>938</v>
          </cell>
          <cell r="F731">
            <v>2</v>
          </cell>
          <cell r="G731">
            <v>5.5</v>
          </cell>
          <cell r="H731">
            <v>-8.48</v>
          </cell>
          <cell r="I731">
            <v>-46.64</v>
          </cell>
          <cell r="J731">
            <v>19991031</v>
          </cell>
          <cell r="K731" t="str">
            <v>1140305004</v>
          </cell>
          <cell r="L731" t="str">
            <v>6210403005</v>
          </cell>
        </row>
        <row r="732">
          <cell r="A732" t="str">
            <v>MF28</v>
          </cell>
          <cell r="B732">
            <v>3104010008</v>
          </cell>
          <cell r="C732" t="str">
            <v>CYPERMETRINA 25%</v>
          </cell>
          <cell r="D732" t="str">
            <v>65</v>
          </cell>
          <cell r="E732">
            <v>934</v>
          </cell>
          <cell r="F732">
            <v>5</v>
          </cell>
          <cell r="G732">
            <v>6.1890000000000001</v>
          </cell>
          <cell r="H732">
            <v>-12</v>
          </cell>
          <cell r="I732">
            <v>-74.268000000000001</v>
          </cell>
          <cell r="J732">
            <v>19991031</v>
          </cell>
          <cell r="K732" t="str">
            <v>1140305004</v>
          </cell>
          <cell r="L732" t="str">
            <v>6210403005</v>
          </cell>
        </row>
        <row r="733">
          <cell r="A733" t="str">
            <v>MF29</v>
          </cell>
          <cell r="B733">
            <v>3104010008</v>
          </cell>
          <cell r="C733" t="str">
            <v>CYPERMETRINA 25%</v>
          </cell>
          <cell r="D733" t="str">
            <v>65</v>
          </cell>
          <cell r="E733">
            <v>928</v>
          </cell>
          <cell r="F733">
            <v>3</v>
          </cell>
          <cell r="G733">
            <v>6.1890000000000001</v>
          </cell>
          <cell r="H733">
            <v>-45.36</v>
          </cell>
          <cell r="I733">
            <v>-280.73304000000002</v>
          </cell>
          <cell r="J733">
            <v>19991031</v>
          </cell>
          <cell r="K733" t="str">
            <v>1140305004</v>
          </cell>
          <cell r="L733" t="str">
            <v>6210403005</v>
          </cell>
        </row>
        <row r="734">
          <cell r="A734" t="str">
            <v>MF32</v>
          </cell>
          <cell r="B734">
            <v>3104010008</v>
          </cell>
          <cell r="C734" t="str">
            <v>CYPERMETRINA 25%</v>
          </cell>
          <cell r="D734" t="str">
            <v>65</v>
          </cell>
          <cell r="E734">
            <v>933</v>
          </cell>
          <cell r="F734">
            <v>1</v>
          </cell>
          <cell r="G734">
            <v>2.4</v>
          </cell>
          <cell r="H734">
            <v>-28</v>
          </cell>
          <cell r="I734">
            <v>-67.2</v>
          </cell>
          <cell r="J734">
            <v>19991031</v>
          </cell>
          <cell r="K734" t="str">
            <v>1140305004</v>
          </cell>
          <cell r="L734" t="str">
            <v>6210403005</v>
          </cell>
        </row>
        <row r="735">
          <cell r="A735" t="str">
            <v>MF34</v>
          </cell>
          <cell r="B735">
            <v>3104010008</v>
          </cell>
          <cell r="C735" t="str">
            <v>CYPERMETRINA 25%</v>
          </cell>
          <cell r="D735" t="str">
            <v>65</v>
          </cell>
          <cell r="E735">
            <v>936</v>
          </cell>
          <cell r="F735">
            <v>3</v>
          </cell>
          <cell r="G735">
            <v>2.4</v>
          </cell>
          <cell r="H735">
            <v>-22.91</v>
          </cell>
          <cell r="I735">
            <v>-54.984000000000002</v>
          </cell>
          <cell r="J735">
            <v>19991031</v>
          </cell>
          <cell r="K735" t="str">
            <v>1140305004</v>
          </cell>
          <cell r="L735" t="str">
            <v>6210403005</v>
          </cell>
        </row>
        <row r="736">
          <cell r="A736" t="str">
            <v>MF36</v>
          </cell>
          <cell r="B736">
            <v>3104010008</v>
          </cell>
          <cell r="C736" t="str">
            <v>CYPERMETRINA 25%</v>
          </cell>
          <cell r="D736" t="str">
            <v>65</v>
          </cell>
          <cell r="E736">
            <v>920</v>
          </cell>
          <cell r="F736">
            <v>3</v>
          </cell>
          <cell r="G736">
            <v>5.5</v>
          </cell>
          <cell r="H736">
            <v>-46</v>
          </cell>
          <cell r="I736">
            <v>-253</v>
          </cell>
          <cell r="J736">
            <v>19991031</v>
          </cell>
          <cell r="K736" t="str">
            <v>1140305004</v>
          </cell>
          <cell r="L736" t="str">
            <v>6210403005</v>
          </cell>
        </row>
        <row r="737">
          <cell r="A737" t="str">
            <v>MF38</v>
          </cell>
          <cell r="B737">
            <v>3104010008</v>
          </cell>
          <cell r="C737" t="str">
            <v>CYPERMETRINA 25%</v>
          </cell>
          <cell r="D737" t="str">
            <v>65</v>
          </cell>
          <cell r="E737">
            <v>927</v>
          </cell>
          <cell r="F737">
            <v>3</v>
          </cell>
          <cell r="G737">
            <v>37.146000000000001</v>
          </cell>
          <cell r="H737">
            <v>-22.05</v>
          </cell>
          <cell r="I737">
            <v>-819.0693</v>
          </cell>
          <cell r="J737">
            <v>19991031</v>
          </cell>
          <cell r="K737" t="str">
            <v>1140305004</v>
          </cell>
          <cell r="L737" t="str">
            <v>6210403005</v>
          </cell>
        </row>
        <row r="738">
          <cell r="A738" t="str">
            <v>MF39</v>
          </cell>
          <cell r="B738">
            <v>3104010008</v>
          </cell>
          <cell r="C738" t="str">
            <v>CYPERMETRINA 25%</v>
          </cell>
          <cell r="D738" t="str">
            <v>65</v>
          </cell>
          <cell r="E738">
            <v>926</v>
          </cell>
          <cell r="F738">
            <v>5</v>
          </cell>
          <cell r="G738">
            <v>5.2409999999999997</v>
          </cell>
          <cell r="H738">
            <v>-49.08</v>
          </cell>
          <cell r="I738">
            <v>-257.22827999999998</v>
          </cell>
          <cell r="J738">
            <v>19991031</v>
          </cell>
          <cell r="K738" t="str">
            <v>1140305004</v>
          </cell>
          <cell r="L738" t="str">
            <v>6210403005</v>
          </cell>
        </row>
        <row r="739">
          <cell r="A739" t="str">
            <v>P012</v>
          </cell>
          <cell r="B739">
            <v>3104010008</v>
          </cell>
          <cell r="C739" t="str">
            <v>CYPERMETRINA 25%</v>
          </cell>
          <cell r="D739" t="str">
            <v>N1</v>
          </cell>
          <cell r="E739">
            <v>329</v>
          </cell>
          <cell r="F739">
            <v>2</v>
          </cell>
          <cell r="G739">
            <v>4.0609999999999999</v>
          </cell>
          <cell r="H739">
            <v>-7.5</v>
          </cell>
          <cell r="I739">
            <v>-30.4575</v>
          </cell>
          <cell r="J739">
            <v>19991031</v>
          </cell>
          <cell r="K739" t="str">
            <v>1140305004</v>
          </cell>
          <cell r="L739" t="str">
            <v>6210403005</v>
          </cell>
          <cell r="M739" t="str">
            <v>9100000005</v>
          </cell>
        </row>
        <row r="740">
          <cell r="A740" t="str">
            <v>P023</v>
          </cell>
          <cell r="B740">
            <v>3104010008</v>
          </cell>
          <cell r="C740" t="str">
            <v>CYPERMETRINA 25%</v>
          </cell>
          <cell r="D740" t="str">
            <v>B1</v>
          </cell>
          <cell r="E740">
            <v>238</v>
          </cell>
          <cell r="F740">
            <v>5</v>
          </cell>
          <cell r="G740">
            <v>7</v>
          </cell>
          <cell r="H740">
            <v>-7</v>
          </cell>
          <cell r="I740">
            <v>-49</v>
          </cell>
          <cell r="J740">
            <v>19991030</v>
          </cell>
          <cell r="K740" t="str">
            <v>1140305004</v>
          </cell>
          <cell r="L740" t="str">
            <v>6210403005</v>
          </cell>
          <cell r="M740" t="str">
            <v>9100000005</v>
          </cell>
        </row>
        <row r="741">
          <cell r="A741" t="str">
            <v>P023</v>
          </cell>
          <cell r="B741">
            <v>3104010008</v>
          </cell>
          <cell r="C741" t="str">
            <v>CYPERMETRINA 25%</v>
          </cell>
          <cell r="D741" t="str">
            <v>B1</v>
          </cell>
          <cell r="E741">
            <v>239</v>
          </cell>
          <cell r="F741">
            <v>5</v>
          </cell>
          <cell r="G741">
            <v>7</v>
          </cell>
          <cell r="H741">
            <v>-6</v>
          </cell>
          <cell r="I741">
            <v>-42</v>
          </cell>
          <cell r="J741">
            <v>19991030</v>
          </cell>
          <cell r="K741" t="str">
            <v>1140305004</v>
          </cell>
          <cell r="L741" t="str">
            <v>6210403005</v>
          </cell>
          <cell r="M741" t="str">
            <v>9100000005</v>
          </cell>
        </row>
        <row r="742">
          <cell r="A742" t="str">
            <v>P023</v>
          </cell>
          <cell r="B742">
            <v>3104010008</v>
          </cell>
          <cell r="C742" t="str">
            <v>CYPERMETRINA 25%</v>
          </cell>
          <cell r="D742" t="str">
            <v>B1</v>
          </cell>
          <cell r="E742">
            <v>242</v>
          </cell>
          <cell r="F742">
            <v>4</v>
          </cell>
          <cell r="G742">
            <v>7</v>
          </cell>
          <cell r="H742">
            <v>-3</v>
          </cell>
          <cell r="I742">
            <v>-21</v>
          </cell>
          <cell r="J742">
            <v>19991030</v>
          </cell>
          <cell r="K742" t="str">
            <v>1140305004</v>
          </cell>
          <cell r="L742" t="str">
            <v>6210403005</v>
          </cell>
          <cell r="M742" t="str">
            <v>9100000005</v>
          </cell>
        </row>
        <row r="743">
          <cell r="A743" t="str">
            <v>P023</v>
          </cell>
          <cell r="B743">
            <v>3104010008</v>
          </cell>
          <cell r="C743" t="str">
            <v>CYPERMETRINA 25%</v>
          </cell>
          <cell r="D743" t="str">
            <v>B1</v>
          </cell>
          <cell r="E743">
            <v>243</v>
          </cell>
          <cell r="F743">
            <v>4</v>
          </cell>
          <cell r="G743">
            <v>7</v>
          </cell>
          <cell r="H743">
            <v>-3.5</v>
          </cell>
          <cell r="I743">
            <v>-24.5</v>
          </cell>
          <cell r="J743">
            <v>19991030</v>
          </cell>
          <cell r="K743" t="str">
            <v>1140305004</v>
          </cell>
          <cell r="L743" t="str">
            <v>6210403005</v>
          </cell>
          <cell r="M743" t="str">
            <v>9100000005</v>
          </cell>
        </row>
        <row r="744">
          <cell r="A744" t="str">
            <v>P023</v>
          </cell>
          <cell r="B744">
            <v>3104010008</v>
          </cell>
          <cell r="C744" t="str">
            <v>CYPERMETRINA 25%</v>
          </cell>
          <cell r="D744" t="str">
            <v>B1</v>
          </cell>
          <cell r="E744">
            <v>244</v>
          </cell>
          <cell r="F744">
            <v>4</v>
          </cell>
          <cell r="G744">
            <v>7</v>
          </cell>
          <cell r="H744">
            <v>-11.5</v>
          </cell>
          <cell r="I744">
            <v>-80.5</v>
          </cell>
          <cell r="J744">
            <v>19991030</v>
          </cell>
          <cell r="K744" t="str">
            <v>1140305004</v>
          </cell>
          <cell r="L744" t="str">
            <v>6210403005</v>
          </cell>
          <cell r="M744" t="str">
            <v>9100000005</v>
          </cell>
        </row>
        <row r="745">
          <cell r="A745" t="str">
            <v>P023</v>
          </cell>
          <cell r="B745">
            <v>3104010008</v>
          </cell>
          <cell r="C745" t="str">
            <v>CYPERMETRINA 25%</v>
          </cell>
          <cell r="D745" t="str">
            <v>B1</v>
          </cell>
          <cell r="E745">
            <v>245</v>
          </cell>
          <cell r="F745">
            <v>4</v>
          </cell>
          <cell r="G745">
            <v>7</v>
          </cell>
          <cell r="H745">
            <v>-3</v>
          </cell>
          <cell r="I745">
            <v>-21</v>
          </cell>
          <cell r="J745">
            <v>19991030</v>
          </cell>
          <cell r="K745" t="str">
            <v>1140305004</v>
          </cell>
          <cell r="L745" t="str">
            <v>6210403005</v>
          </cell>
          <cell r="M745" t="str">
            <v>9100000005</v>
          </cell>
        </row>
        <row r="746">
          <cell r="A746" t="str">
            <v>P023</v>
          </cell>
          <cell r="B746">
            <v>3104010008</v>
          </cell>
          <cell r="C746" t="str">
            <v>CYPERMETRINA 25%</v>
          </cell>
          <cell r="D746" t="str">
            <v>B1</v>
          </cell>
          <cell r="E746">
            <v>246</v>
          </cell>
          <cell r="F746">
            <v>4</v>
          </cell>
          <cell r="G746">
            <v>7</v>
          </cell>
          <cell r="H746">
            <v>-2.5</v>
          </cell>
          <cell r="I746">
            <v>-17.5</v>
          </cell>
          <cell r="J746">
            <v>19991030</v>
          </cell>
          <cell r="K746" t="str">
            <v>1140305004</v>
          </cell>
          <cell r="L746" t="str">
            <v>6210403005</v>
          </cell>
          <cell r="M746" t="str">
            <v>9100000005</v>
          </cell>
        </row>
        <row r="747">
          <cell r="A747" t="str">
            <v>P023</v>
          </cell>
          <cell r="B747">
            <v>3104010008</v>
          </cell>
          <cell r="C747" t="str">
            <v>CYPERMETRINA 25%</v>
          </cell>
          <cell r="D747" t="str">
            <v>B1</v>
          </cell>
          <cell r="E747">
            <v>247</v>
          </cell>
          <cell r="F747">
            <v>4</v>
          </cell>
          <cell r="G747">
            <v>7</v>
          </cell>
          <cell r="H747">
            <v>-2</v>
          </cell>
          <cell r="I747">
            <v>-14</v>
          </cell>
          <cell r="J747">
            <v>19991030</v>
          </cell>
          <cell r="K747" t="str">
            <v>1140305004</v>
          </cell>
          <cell r="L747" t="str">
            <v>6210403005</v>
          </cell>
          <cell r="M747" t="str">
            <v>9100000005</v>
          </cell>
        </row>
        <row r="748">
          <cell r="A748" t="str">
            <v>P023</v>
          </cell>
          <cell r="B748">
            <v>3104010008</v>
          </cell>
          <cell r="C748" t="str">
            <v>CYPERMETRINA 25%</v>
          </cell>
          <cell r="D748" t="str">
            <v>B1</v>
          </cell>
          <cell r="E748">
            <v>248</v>
          </cell>
          <cell r="F748">
            <v>4</v>
          </cell>
          <cell r="G748">
            <v>7</v>
          </cell>
          <cell r="H748">
            <v>-1</v>
          </cell>
          <cell r="I748">
            <v>-7</v>
          </cell>
          <cell r="J748">
            <v>19991030</v>
          </cell>
          <cell r="K748" t="str">
            <v>1140305004</v>
          </cell>
          <cell r="L748" t="str">
            <v>6210403005</v>
          </cell>
          <cell r="M748" t="str">
            <v>9100000005</v>
          </cell>
        </row>
        <row r="749">
          <cell r="A749" t="str">
            <v>P023</v>
          </cell>
          <cell r="B749">
            <v>3104010008</v>
          </cell>
          <cell r="C749" t="str">
            <v>CYPERMETRINA 25%</v>
          </cell>
          <cell r="D749" t="str">
            <v>B1</v>
          </cell>
          <cell r="E749">
            <v>249</v>
          </cell>
          <cell r="F749">
            <v>4</v>
          </cell>
          <cell r="G749">
            <v>7</v>
          </cell>
          <cell r="H749">
            <v>-40</v>
          </cell>
          <cell r="I749">
            <v>-280</v>
          </cell>
          <cell r="J749">
            <v>19991030</v>
          </cell>
          <cell r="K749" t="str">
            <v>1140305004</v>
          </cell>
          <cell r="L749" t="str">
            <v>6210403005</v>
          </cell>
          <cell r="M749" t="str">
            <v>9100000005</v>
          </cell>
        </row>
        <row r="750">
          <cell r="A750" t="str">
            <v>P023</v>
          </cell>
          <cell r="B750">
            <v>3104010008</v>
          </cell>
          <cell r="C750" t="str">
            <v>CYPERMETRINA 25%</v>
          </cell>
          <cell r="D750" t="str">
            <v>B1</v>
          </cell>
          <cell r="E750">
            <v>250</v>
          </cell>
          <cell r="F750">
            <v>4</v>
          </cell>
          <cell r="G750">
            <v>7</v>
          </cell>
          <cell r="H750">
            <v>-5.5</v>
          </cell>
          <cell r="I750">
            <v>-38.5</v>
          </cell>
          <cell r="J750">
            <v>19991030</v>
          </cell>
          <cell r="K750" t="str">
            <v>1140305004</v>
          </cell>
          <cell r="L750" t="str">
            <v>6210403005</v>
          </cell>
          <cell r="M750" t="str">
            <v>9100000005</v>
          </cell>
        </row>
        <row r="751">
          <cell r="A751" t="str">
            <v>P023</v>
          </cell>
          <cell r="B751">
            <v>3104010008</v>
          </cell>
          <cell r="C751" t="str">
            <v>CYPERMETRINA 25%</v>
          </cell>
          <cell r="D751" t="str">
            <v>B1</v>
          </cell>
          <cell r="E751">
            <v>251</v>
          </cell>
          <cell r="F751">
            <v>4</v>
          </cell>
          <cell r="G751">
            <v>7</v>
          </cell>
          <cell r="H751">
            <v>-3.5</v>
          </cell>
          <cell r="I751">
            <v>-24.5</v>
          </cell>
          <cell r="J751">
            <v>19991030</v>
          </cell>
          <cell r="K751" t="str">
            <v>1140305004</v>
          </cell>
          <cell r="L751" t="str">
            <v>6210403005</v>
          </cell>
          <cell r="M751" t="str">
            <v>9100000005</v>
          </cell>
        </row>
        <row r="752">
          <cell r="A752" t="str">
            <v>P023</v>
          </cell>
          <cell r="B752">
            <v>3104010008</v>
          </cell>
          <cell r="C752" t="str">
            <v>CYPERMETRINA 25%</v>
          </cell>
          <cell r="D752" t="str">
            <v>B1</v>
          </cell>
          <cell r="E752">
            <v>252</v>
          </cell>
          <cell r="F752">
            <v>4</v>
          </cell>
          <cell r="G752">
            <v>7</v>
          </cell>
          <cell r="H752">
            <v>-4.5</v>
          </cell>
          <cell r="I752">
            <v>-31.5</v>
          </cell>
          <cell r="J752">
            <v>19991030</v>
          </cell>
          <cell r="K752" t="str">
            <v>1140305004</v>
          </cell>
          <cell r="L752" t="str">
            <v>6210403005</v>
          </cell>
          <cell r="M752" t="str">
            <v>9100000005</v>
          </cell>
        </row>
        <row r="753">
          <cell r="A753" t="str">
            <v>P023</v>
          </cell>
          <cell r="B753">
            <v>3104010008</v>
          </cell>
          <cell r="C753" t="str">
            <v>CYPERMETRINA 25%</v>
          </cell>
          <cell r="D753" t="str">
            <v>B1</v>
          </cell>
          <cell r="E753">
            <v>253</v>
          </cell>
          <cell r="F753">
            <v>5</v>
          </cell>
          <cell r="G753">
            <v>7</v>
          </cell>
          <cell r="H753">
            <v>-6</v>
          </cell>
          <cell r="I753">
            <v>-42</v>
          </cell>
          <cell r="J753">
            <v>19991030</v>
          </cell>
          <cell r="K753" t="str">
            <v>1140305004</v>
          </cell>
          <cell r="L753" t="str">
            <v>6210403005</v>
          </cell>
          <cell r="M753" t="str">
            <v>9100000005</v>
          </cell>
        </row>
        <row r="754">
          <cell r="A754" t="str">
            <v>P023</v>
          </cell>
          <cell r="B754">
            <v>3104010008</v>
          </cell>
          <cell r="C754" t="str">
            <v>CYPERMETRINA 25%</v>
          </cell>
          <cell r="D754" t="str">
            <v>B1</v>
          </cell>
          <cell r="E754">
            <v>254</v>
          </cell>
          <cell r="F754">
            <v>5</v>
          </cell>
          <cell r="G754">
            <v>7</v>
          </cell>
          <cell r="H754">
            <v>-5</v>
          </cell>
          <cell r="I754">
            <v>-35</v>
          </cell>
          <cell r="J754">
            <v>19991030</v>
          </cell>
          <cell r="K754" t="str">
            <v>1140305004</v>
          </cell>
          <cell r="L754" t="str">
            <v>6210403005</v>
          </cell>
          <cell r="M754" t="str">
            <v>9100000005</v>
          </cell>
        </row>
        <row r="755">
          <cell r="A755" t="str">
            <v>P023</v>
          </cell>
          <cell r="B755">
            <v>3104010008</v>
          </cell>
          <cell r="C755" t="str">
            <v>CYPERMETRINA 25%</v>
          </cell>
          <cell r="D755" t="str">
            <v>B1</v>
          </cell>
          <cell r="E755">
            <v>268</v>
          </cell>
          <cell r="F755">
            <v>4</v>
          </cell>
          <cell r="G755">
            <v>7</v>
          </cell>
          <cell r="H755">
            <v>-4</v>
          </cell>
          <cell r="I755">
            <v>-28</v>
          </cell>
          <cell r="J755">
            <v>19991030</v>
          </cell>
          <cell r="K755" t="str">
            <v>1140305004</v>
          </cell>
          <cell r="L755" t="str">
            <v>6210403005</v>
          </cell>
          <cell r="M755" t="str">
            <v>9100000005</v>
          </cell>
        </row>
        <row r="756">
          <cell r="A756" t="str">
            <v>TA28</v>
          </cell>
          <cell r="B756">
            <v>3104010008</v>
          </cell>
          <cell r="C756" t="str">
            <v>CYPERMETRINA 25%</v>
          </cell>
          <cell r="D756" t="str">
            <v>65</v>
          </cell>
          <cell r="E756">
            <v>880</v>
          </cell>
          <cell r="F756">
            <v>4</v>
          </cell>
          <cell r="G756">
            <v>5.5</v>
          </cell>
          <cell r="H756">
            <v>-8</v>
          </cell>
          <cell r="I756">
            <v>-44</v>
          </cell>
          <cell r="J756">
            <v>19991031</v>
          </cell>
          <cell r="K756" t="str">
            <v>1140305004</v>
          </cell>
          <cell r="L756" t="str">
            <v>6210403005</v>
          </cell>
        </row>
        <row r="757">
          <cell r="A757" t="str">
            <v>TA29</v>
          </cell>
          <cell r="B757">
            <v>3104010008</v>
          </cell>
          <cell r="C757" t="str">
            <v>CYPERMETRINA 25%</v>
          </cell>
          <cell r="D757" t="str">
            <v>65</v>
          </cell>
          <cell r="E757">
            <v>879</v>
          </cell>
          <cell r="F757">
            <v>4</v>
          </cell>
          <cell r="G757">
            <v>6.26</v>
          </cell>
          <cell r="H757">
            <v>-20</v>
          </cell>
          <cell r="I757">
            <v>-125.19999999999999</v>
          </cell>
          <cell r="J757">
            <v>19991031</v>
          </cell>
          <cell r="K757" t="str">
            <v>1140305004</v>
          </cell>
          <cell r="L757" t="str">
            <v>6210403005</v>
          </cell>
        </row>
        <row r="758">
          <cell r="A758" t="str">
            <v>TA30</v>
          </cell>
          <cell r="B758">
            <v>3104010008</v>
          </cell>
          <cell r="C758" t="str">
            <v>CYPERMETRINA 25%</v>
          </cell>
          <cell r="D758" t="str">
            <v>65</v>
          </cell>
          <cell r="E758">
            <v>884</v>
          </cell>
          <cell r="F758">
            <v>5</v>
          </cell>
          <cell r="G758">
            <v>5.0999999999999996</v>
          </cell>
          <cell r="H758">
            <v>-28</v>
          </cell>
          <cell r="I758">
            <v>-142.79999999999998</v>
          </cell>
          <cell r="J758">
            <v>19991031</v>
          </cell>
          <cell r="K758" t="str">
            <v>1140305004</v>
          </cell>
          <cell r="L758" t="str">
            <v>6210403005</v>
          </cell>
        </row>
        <row r="759">
          <cell r="A759" t="str">
            <v>TA31</v>
          </cell>
          <cell r="B759">
            <v>3104010008</v>
          </cell>
          <cell r="C759" t="str">
            <v>CYPERMETRINA 25%</v>
          </cell>
          <cell r="D759" t="str">
            <v>65</v>
          </cell>
          <cell r="E759">
            <v>888</v>
          </cell>
          <cell r="F759">
            <v>1</v>
          </cell>
          <cell r="G759">
            <v>5.5</v>
          </cell>
          <cell r="H759">
            <v>-27</v>
          </cell>
          <cell r="I759">
            <v>-148.5</v>
          </cell>
          <cell r="J759">
            <v>19991031</v>
          </cell>
          <cell r="K759" t="str">
            <v>1140305004</v>
          </cell>
          <cell r="L759" t="str">
            <v>6210403005</v>
          </cell>
        </row>
        <row r="760">
          <cell r="A760" t="str">
            <v>TA32</v>
          </cell>
          <cell r="B760">
            <v>3104010008</v>
          </cell>
          <cell r="C760" t="str">
            <v>CYPERMETRINA 25%</v>
          </cell>
          <cell r="D760" t="str">
            <v>65</v>
          </cell>
          <cell r="E760">
            <v>875</v>
          </cell>
          <cell r="F760">
            <v>1</v>
          </cell>
          <cell r="G760">
            <v>5.0999999999999996</v>
          </cell>
          <cell r="H760">
            <v>-18</v>
          </cell>
          <cell r="I760">
            <v>-91.8</v>
          </cell>
          <cell r="J760">
            <v>19991031</v>
          </cell>
          <cell r="K760" t="str">
            <v>1140305004</v>
          </cell>
          <cell r="L760" t="str">
            <v>6210403005</v>
          </cell>
        </row>
        <row r="761">
          <cell r="A761" t="str">
            <v>TA34</v>
          </cell>
          <cell r="B761">
            <v>3104010008</v>
          </cell>
          <cell r="C761" t="str">
            <v>CYPERMETRINA 25%</v>
          </cell>
          <cell r="D761" t="str">
            <v>65</v>
          </cell>
          <cell r="E761">
            <v>882</v>
          </cell>
          <cell r="F761">
            <v>6</v>
          </cell>
          <cell r="G761">
            <v>5.5</v>
          </cell>
          <cell r="H761">
            <v>-16</v>
          </cell>
          <cell r="I761">
            <v>-88</v>
          </cell>
          <cell r="J761">
            <v>19991031</v>
          </cell>
          <cell r="K761" t="str">
            <v>1140305004</v>
          </cell>
          <cell r="L761" t="str">
            <v>6210403005</v>
          </cell>
        </row>
        <row r="762">
          <cell r="A762" t="str">
            <v>TG30</v>
          </cell>
          <cell r="B762">
            <v>3104010008</v>
          </cell>
          <cell r="C762" t="str">
            <v>CYPERMETRINA 25%</v>
          </cell>
          <cell r="D762" t="str">
            <v>65</v>
          </cell>
          <cell r="E762">
            <v>865</v>
          </cell>
          <cell r="F762">
            <v>4</v>
          </cell>
          <cell r="G762">
            <v>6.26</v>
          </cell>
          <cell r="H762">
            <v>-21</v>
          </cell>
          <cell r="I762">
            <v>-131.46</v>
          </cell>
          <cell r="J762">
            <v>19991031</v>
          </cell>
          <cell r="K762" t="str">
            <v>1140305004</v>
          </cell>
          <cell r="L762" t="str">
            <v>6210403005</v>
          </cell>
        </row>
        <row r="763">
          <cell r="A763" t="str">
            <v>TL04</v>
          </cell>
          <cell r="B763">
            <v>3104010008</v>
          </cell>
          <cell r="C763" t="str">
            <v>CYPERMETRINA 25%</v>
          </cell>
          <cell r="D763" t="str">
            <v>65</v>
          </cell>
          <cell r="E763">
            <v>898</v>
          </cell>
          <cell r="F763">
            <v>1</v>
          </cell>
          <cell r="G763">
            <v>5.5</v>
          </cell>
          <cell r="H763">
            <v>-20</v>
          </cell>
          <cell r="I763">
            <v>-110</v>
          </cell>
          <cell r="J763">
            <v>19991031</v>
          </cell>
          <cell r="K763" t="str">
            <v>1140305004</v>
          </cell>
          <cell r="L763" t="str">
            <v>6210403005</v>
          </cell>
        </row>
        <row r="764">
          <cell r="A764" t="str">
            <v>TL04</v>
          </cell>
          <cell r="B764">
            <v>3104010008</v>
          </cell>
          <cell r="C764" t="str">
            <v>CYPERMETRINA 25%</v>
          </cell>
          <cell r="D764" t="str">
            <v>65</v>
          </cell>
          <cell r="E764">
            <v>900</v>
          </cell>
          <cell r="F764">
            <v>1</v>
          </cell>
          <cell r="G764">
            <v>5.5</v>
          </cell>
          <cell r="H764">
            <v>-19.3</v>
          </cell>
          <cell r="I764">
            <v>-106.15</v>
          </cell>
          <cell r="J764">
            <v>19991031</v>
          </cell>
          <cell r="K764" t="str">
            <v>1140305004</v>
          </cell>
          <cell r="L764" t="str">
            <v>6210403005</v>
          </cell>
        </row>
        <row r="765">
          <cell r="A765" t="str">
            <v>TL05</v>
          </cell>
          <cell r="B765">
            <v>3104010008</v>
          </cell>
          <cell r="C765" t="str">
            <v>CYPERMETRINA 25%</v>
          </cell>
          <cell r="D765" t="str">
            <v>65</v>
          </cell>
          <cell r="E765">
            <v>890</v>
          </cell>
          <cell r="F765">
            <v>6</v>
          </cell>
          <cell r="G765">
            <v>5.5</v>
          </cell>
          <cell r="H765">
            <v>-29</v>
          </cell>
          <cell r="I765">
            <v>-159.5</v>
          </cell>
          <cell r="J765">
            <v>19991031</v>
          </cell>
          <cell r="K765" t="str">
            <v>1140305004</v>
          </cell>
          <cell r="L765" t="str">
            <v>6210403005</v>
          </cell>
        </row>
        <row r="766">
          <cell r="A766" t="str">
            <v>TL05</v>
          </cell>
          <cell r="B766">
            <v>3104010008</v>
          </cell>
          <cell r="C766" t="str">
            <v>CYPERMETRINA 25%</v>
          </cell>
          <cell r="D766" t="str">
            <v>65</v>
          </cell>
          <cell r="E766">
            <v>892</v>
          </cell>
          <cell r="F766">
            <v>1</v>
          </cell>
          <cell r="G766">
            <v>5.5</v>
          </cell>
          <cell r="H766">
            <v>-12</v>
          </cell>
          <cell r="I766">
            <v>-66</v>
          </cell>
          <cell r="J766">
            <v>19991031</v>
          </cell>
          <cell r="K766" t="str">
            <v>1140305004</v>
          </cell>
          <cell r="L766" t="str">
            <v>6210403005</v>
          </cell>
        </row>
        <row r="767">
          <cell r="A767" t="str">
            <v>TL06</v>
          </cell>
          <cell r="B767">
            <v>3104010008</v>
          </cell>
          <cell r="C767" t="str">
            <v>CYPERMETRINA 25%</v>
          </cell>
          <cell r="D767" t="str">
            <v>65</v>
          </cell>
          <cell r="E767">
            <v>896</v>
          </cell>
          <cell r="F767">
            <v>6</v>
          </cell>
          <cell r="G767">
            <v>5.5</v>
          </cell>
          <cell r="H767">
            <v>-20</v>
          </cell>
          <cell r="I767">
            <v>-110</v>
          </cell>
          <cell r="J767">
            <v>19991031</v>
          </cell>
          <cell r="K767" t="str">
            <v>1140305004</v>
          </cell>
          <cell r="L767" t="str">
            <v>6210403005</v>
          </cell>
        </row>
        <row r="768">
          <cell r="A768" t="str">
            <v>TL07</v>
          </cell>
          <cell r="B768">
            <v>3104010008</v>
          </cell>
          <cell r="C768" t="str">
            <v>CYPERMETRINA 25%</v>
          </cell>
          <cell r="D768" t="str">
            <v>65</v>
          </cell>
          <cell r="E768">
            <v>894</v>
          </cell>
          <cell r="F768">
            <v>6</v>
          </cell>
          <cell r="G768">
            <v>5.5</v>
          </cell>
          <cell r="H768">
            <v>-34.6</v>
          </cell>
          <cell r="I768">
            <v>-190.3</v>
          </cell>
          <cell r="J768">
            <v>19991031</v>
          </cell>
          <cell r="K768" t="str">
            <v>1140305004</v>
          </cell>
          <cell r="L768" t="str">
            <v>6210403005</v>
          </cell>
        </row>
        <row r="769">
          <cell r="A769" t="str">
            <v>TL07</v>
          </cell>
          <cell r="B769">
            <v>3104010008</v>
          </cell>
          <cell r="C769" t="str">
            <v>CYPERMETRINA 25%</v>
          </cell>
          <cell r="D769" t="str">
            <v>65</v>
          </cell>
          <cell r="E769">
            <v>895</v>
          </cell>
          <cell r="F769">
            <v>1</v>
          </cell>
          <cell r="G769">
            <v>5.5</v>
          </cell>
          <cell r="H769">
            <v>-7</v>
          </cell>
          <cell r="I769">
            <v>-38.5</v>
          </cell>
          <cell r="J769">
            <v>19991031</v>
          </cell>
          <cell r="K769" t="str">
            <v>1140305004</v>
          </cell>
          <cell r="L769" t="str">
            <v>6210403005</v>
          </cell>
        </row>
        <row r="770">
          <cell r="A770" t="str">
            <v>TL08</v>
          </cell>
          <cell r="B770">
            <v>3104010008</v>
          </cell>
          <cell r="C770" t="str">
            <v>CYPERMETRINA 25%</v>
          </cell>
          <cell r="D770" t="str">
            <v>65</v>
          </cell>
          <cell r="E770">
            <v>893</v>
          </cell>
          <cell r="F770">
            <v>6</v>
          </cell>
          <cell r="G770">
            <v>5.5</v>
          </cell>
          <cell r="H770">
            <v>-38.5</v>
          </cell>
          <cell r="I770">
            <v>-211.75</v>
          </cell>
          <cell r="J770">
            <v>19991031</v>
          </cell>
          <cell r="K770" t="str">
            <v>1140305004</v>
          </cell>
          <cell r="L770" t="str">
            <v>6210403005</v>
          </cell>
        </row>
        <row r="771">
          <cell r="A771" t="str">
            <v>TZ01</v>
          </cell>
          <cell r="B771">
            <v>3104010008</v>
          </cell>
          <cell r="C771" t="str">
            <v>CYPERMETRINA 25%</v>
          </cell>
          <cell r="D771" t="str">
            <v>65</v>
          </cell>
          <cell r="E771">
            <v>854</v>
          </cell>
          <cell r="F771">
            <v>1</v>
          </cell>
          <cell r="G771">
            <v>5.5</v>
          </cell>
          <cell r="H771">
            <v>-9</v>
          </cell>
          <cell r="I771">
            <v>-49.5</v>
          </cell>
          <cell r="J771">
            <v>19991031</v>
          </cell>
          <cell r="K771" t="str">
            <v>1140305004</v>
          </cell>
          <cell r="L771" t="str">
            <v>6210403005</v>
          </cell>
        </row>
        <row r="772">
          <cell r="A772" t="str">
            <v>TL05</v>
          </cell>
          <cell r="B772">
            <v>3104010008</v>
          </cell>
          <cell r="C772" t="str">
            <v>CYPERMETRINA 25%</v>
          </cell>
          <cell r="D772" t="str">
            <v>66</v>
          </cell>
          <cell r="E772">
            <v>850</v>
          </cell>
          <cell r="F772">
            <v>2</v>
          </cell>
          <cell r="G772">
            <v>5.5</v>
          </cell>
          <cell r="H772">
            <v>-11</v>
          </cell>
          <cell r="I772">
            <v>-60.5</v>
          </cell>
          <cell r="J772">
            <v>19991031</v>
          </cell>
          <cell r="K772" t="str">
            <v>1140306004</v>
          </cell>
          <cell r="L772" t="str">
            <v>6210403006</v>
          </cell>
        </row>
        <row r="773">
          <cell r="A773" t="str">
            <v>P023</v>
          </cell>
          <cell r="B773">
            <v>3104010008</v>
          </cell>
          <cell r="C773" t="str">
            <v>CYPERMETRINA 25%</v>
          </cell>
          <cell r="D773" t="str">
            <v>B1</v>
          </cell>
          <cell r="E773">
            <v>255</v>
          </cell>
          <cell r="F773">
            <v>4</v>
          </cell>
          <cell r="G773">
            <v>7</v>
          </cell>
          <cell r="H773">
            <v>-2</v>
          </cell>
          <cell r="I773">
            <v>-14</v>
          </cell>
          <cell r="J773">
            <v>19991030</v>
          </cell>
          <cell r="K773" t="str">
            <v>1140325004</v>
          </cell>
          <cell r="L773" t="str">
            <v>6210403016</v>
          </cell>
          <cell r="M773" t="str">
            <v>9100000007</v>
          </cell>
        </row>
        <row r="774">
          <cell r="A774" t="str">
            <v>P023</v>
          </cell>
          <cell r="B774">
            <v>3104010008</v>
          </cell>
          <cell r="C774" t="str">
            <v>CYPERMETRINA 25%</v>
          </cell>
          <cell r="D774" t="str">
            <v>B1</v>
          </cell>
          <cell r="E774">
            <v>256</v>
          </cell>
          <cell r="F774">
            <v>4</v>
          </cell>
          <cell r="G774">
            <v>7</v>
          </cell>
          <cell r="H774">
            <v>-2</v>
          </cell>
          <cell r="I774">
            <v>-14</v>
          </cell>
          <cell r="J774">
            <v>19991030</v>
          </cell>
          <cell r="K774" t="str">
            <v>1140325004</v>
          </cell>
          <cell r="L774" t="str">
            <v>6210403016</v>
          </cell>
          <cell r="M774" t="str">
            <v>9100000007</v>
          </cell>
        </row>
        <row r="775">
          <cell r="A775" t="str">
            <v>P023</v>
          </cell>
          <cell r="B775">
            <v>3104010008</v>
          </cell>
          <cell r="C775" t="str">
            <v>CYPERMETRINA 25%</v>
          </cell>
          <cell r="D775" t="str">
            <v>B1</v>
          </cell>
          <cell r="E775">
            <v>257</v>
          </cell>
          <cell r="F775">
            <v>4</v>
          </cell>
          <cell r="G775">
            <v>7</v>
          </cell>
          <cell r="H775">
            <v>-3</v>
          </cell>
          <cell r="I775">
            <v>-21</v>
          </cell>
          <cell r="J775">
            <v>19991030</v>
          </cell>
          <cell r="K775" t="str">
            <v>1140325004</v>
          </cell>
          <cell r="L775" t="str">
            <v>6210403016</v>
          </cell>
          <cell r="M775" t="str">
            <v>9100000007</v>
          </cell>
        </row>
        <row r="776">
          <cell r="A776" t="str">
            <v>P023</v>
          </cell>
          <cell r="B776">
            <v>3104010008</v>
          </cell>
          <cell r="C776" t="str">
            <v>CYPERMETRINA 25%</v>
          </cell>
          <cell r="D776" t="str">
            <v>B1</v>
          </cell>
          <cell r="E776">
            <v>258</v>
          </cell>
          <cell r="F776">
            <v>4</v>
          </cell>
          <cell r="G776">
            <v>7</v>
          </cell>
          <cell r="H776">
            <v>-3.5</v>
          </cell>
          <cell r="I776">
            <v>-24.5</v>
          </cell>
          <cell r="J776">
            <v>19991030</v>
          </cell>
          <cell r="K776" t="str">
            <v>1140325004</v>
          </cell>
          <cell r="L776" t="str">
            <v>6210403016</v>
          </cell>
          <cell r="M776" t="str">
            <v>9100000007</v>
          </cell>
        </row>
        <row r="777">
          <cell r="A777" t="str">
            <v>P005</v>
          </cell>
          <cell r="B777">
            <v>3104010016</v>
          </cell>
          <cell r="C777" t="str">
            <v>GALGOTRIN</v>
          </cell>
          <cell r="D777" t="str">
            <v>H1</v>
          </cell>
          <cell r="E777">
            <v>200</v>
          </cell>
          <cell r="F777">
            <v>2</v>
          </cell>
          <cell r="G777">
            <v>13.68</v>
          </cell>
          <cell r="H777">
            <v>-6</v>
          </cell>
          <cell r="I777">
            <v>-82.08</v>
          </cell>
          <cell r="J777">
            <v>19991028</v>
          </cell>
          <cell r="K777" t="str">
            <v>1140303004</v>
          </cell>
          <cell r="L777" t="str">
            <v>6210403003</v>
          </cell>
          <cell r="M777" t="str">
            <v>9100000003</v>
          </cell>
        </row>
        <row r="778">
          <cell r="A778" t="str">
            <v>P005</v>
          </cell>
          <cell r="B778">
            <v>3104010016</v>
          </cell>
          <cell r="C778" t="str">
            <v>GALGOTRIN</v>
          </cell>
          <cell r="D778" t="str">
            <v>H1</v>
          </cell>
          <cell r="E778">
            <v>201</v>
          </cell>
          <cell r="F778">
            <v>2</v>
          </cell>
          <cell r="G778">
            <v>13.68</v>
          </cell>
          <cell r="H778">
            <v>-17.5</v>
          </cell>
          <cell r="I778">
            <v>-239.4</v>
          </cell>
          <cell r="J778">
            <v>19991028</v>
          </cell>
          <cell r="K778" t="str">
            <v>1140303004</v>
          </cell>
          <cell r="L778" t="str">
            <v>6210403003</v>
          </cell>
          <cell r="M778" t="str">
            <v>9100000003</v>
          </cell>
        </row>
        <row r="779">
          <cell r="A779" t="str">
            <v>P005</v>
          </cell>
          <cell r="B779">
            <v>3104010016</v>
          </cell>
          <cell r="C779" t="str">
            <v>GALGOTRIN</v>
          </cell>
          <cell r="D779" t="str">
            <v>H1</v>
          </cell>
          <cell r="E779">
            <v>202</v>
          </cell>
          <cell r="F779">
            <v>2</v>
          </cell>
          <cell r="G779">
            <v>13.68</v>
          </cell>
          <cell r="H779">
            <v>-8.5</v>
          </cell>
          <cell r="I779">
            <v>-116.28</v>
          </cell>
          <cell r="J779">
            <v>19991028</v>
          </cell>
          <cell r="K779" t="str">
            <v>1140303004</v>
          </cell>
          <cell r="L779" t="str">
            <v>6210403003</v>
          </cell>
          <cell r="M779" t="str">
            <v>9100000003</v>
          </cell>
        </row>
        <row r="780">
          <cell r="A780" t="str">
            <v>P014</v>
          </cell>
          <cell r="B780">
            <v>3104010023</v>
          </cell>
          <cell r="C780" t="str">
            <v>LORSBAN PLUS</v>
          </cell>
          <cell r="D780" t="str">
            <v>S1</v>
          </cell>
          <cell r="E780">
            <v>289</v>
          </cell>
          <cell r="F780">
            <v>2</v>
          </cell>
          <cell r="G780">
            <v>9.6</v>
          </cell>
          <cell r="H780">
            <v>-95</v>
          </cell>
          <cell r="I780">
            <v>-912</v>
          </cell>
          <cell r="J780">
            <v>19991031</v>
          </cell>
          <cell r="K780" t="str">
            <v>1140303004</v>
          </cell>
          <cell r="L780" t="str">
            <v>6210403003</v>
          </cell>
          <cell r="M780" t="str">
            <v>9100000003</v>
          </cell>
        </row>
        <row r="781">
          <cell r="A781" t="str">
            <v>P014</v>
          </cell>
          <cell r="B781">
            <v>3104010023</v>
          </cell>
          <cell r="C781" t="str">
            <v>LORSBAN PLUS</v>
          </cell>
          <cell r="D781" t="str">
            <v>S1</v>
          </cell>
          <cell r="E781">
            <v>290</v>
          </cell>
          <cell r="F781">
            <v>2</v>
          </cell>
          <cell r="G781">
            <v>9.6</v>
          </cell>
          <cell r="H781">
            <v>-65</v>
          </cell>
          <cell r="I781">
            <v>-624</v>
          </cell>
          <cell r="J781">
            <v>19991031</v>
          </cell>
          <cell r="K781" t="str">
            <v>1140303004</v>
          </cell>
          <cell r="L781" t="str">
            <v>6210403003</v>
          </cell>
          <cell r="M781" t="str">
            <v>9100000003</v>
          </cell>
        </row>
        <row r="782">
          <cell r="A782" t="str">
            <v>P014</v>
          </cell>
          <cell r="B782">
            <v>3104010023</v>
          </cell>
          <cell r="C782" t="str">
            <v>LORSBAN PLUS</v>
          </cell>
          <cell r="D782" t="str">
            <v>S1</v>
          </cell>
          <cell r="E782">
            <v>293</v>
          </cell>
          <cell r="F782">
            <v>2</v>
          </cell>
          <cell r="G782">
            <v>9.6</v>
          </cell>
          <cell r="H782">
            <v>-80</v>
          </cell>
          <cell r="I782">
            <v>-768</v>
          </cell>
          <cell r="J782">
            <v>19991031</v>
          </cell>
          <cell r="K782" t="str">
            <v>1140303004</v>
          </cell>
          <cell r="L782" t="str">
            <v>6210403003</v>
          </cell>
          <cell r="M782" t="str">
            <v>9100000003</v>
          </cell>
        </row>
        <row r="783">
          <cell r="A783" t="str">
            <v>P014</v>
          </cell>
          <cell r="B783">
            <v>3104010023</v>
          </cell>
          <cell r="C783" t="str">
            <v>LORSBAN PLUS</v>
          </cell>
          <cell r="D783" t="str">
            <v>S1</v>
          </cell>
          <cell r="E783">
            <v>294</v>
          </cell>
          <cell r="F783">
            <v>1</v>
          </cell>
          <cell r="G783">
            <v>9.6</v>
          </cell>
          <cell r="H783">
            <v>-100</v>
          </cell>
          <cell r="I783">
            <v>-960</v>
          </cell>
          <cell r="J783">
            <v>19991031</v>
          </cell>
          <cell r="K783" t="str">
            <v>1140303004</v>
          </cell>
          <cell r="L783" t="str">
            <v>6210403003</v>
          </cell>
          <cell r="M783" t="str">
            <v>9100000003</v>
          </cell>
        </row>
        <row r="784">
          <cell r="A784" t="str">
            <v>P014</v>
          </cell>
          <cell r="B784">
            <v>3104010023</v>
          </cell>
          <cell r="C784" t="str">
            <v>LORSBAN PLUS</v>
          </cell>
          <cell r="D784" t="str">
            <v>S1</v>
          </cell>
          <cell r="E784">
            <v>295</v>
          </cell>
          <cell r="F784">
            <v>1</v>
          </cell>
          <cell r="G784">
            <v>9.6</v>
          </cell>
          <cell r="H784">
            <v>-20</v>
          </cell>
          <cell r="I784">
            <v>-192</v>
          </cell>
          <cell r="J784">
            <v>19991031</v>
          </cell>
          <cell r="K784" t="str">
            <v>1140303004</v>
          </cell>
          <cell r="L784" t="str">
            <v>6210403003</v>
          </cell>
          <cell r="M784" t="str">
            <v>9100000003</v>
          </cell>
        </row>
        <row r="785">
          <cell r="A785" t="str">
            <v>P014</v>
          </cell>
          <cell r="B785">
            <v>3104010023</v>
          </cell>
          <cell r="C785" t="str">
            <v>LORSBAN PLUS</v>
          </cell>
          <cell r="D785" t="str">
            <v>S1</v>
          </cell>
          <cell r="E785">
            <v>296</v>
          </cell>
          <cell r="F785">
            <v>1</v>
          </cell>
          <cell r="G785">
            <v>9.6</v>
          </cell>
          <cell r="H785">
            <v>-20</v>
          </cell>
          <cell r="I785">
            <v>-192</v>
          </cell>
          <cell r="J785">
            <v>19991031</v>
          </cell>
          <cell r="K785" t="str">
            <v>1140303004</v>
          </cell>
          <cell r="L785" t="str">
            <v>6210403003</v>
          </cell>
          <cell r="M785" t="str">
            <v>9100000003</v>
          </cell>
        </row>
        <row r="786">
          <cell r="A786" t="str">
            <v>P014</v>
          </cell>
          <cell r="B786">
            <v>3104010023</v>
          </cell>
          <cell r="C786" t="str">
            <v>LORSBAN PLUS</v>
          </cell>
          <cell r="D786" t="str">
            <v>S1</v>
          </cell>
          <cell r="E786">
            <v>297</v>
          </cell>
          <cell r="F786">
            <v>1</v>
          </cell>
          <cell r="G786">
            <v>9.6</v>
          </cell>
          <cell r="H786">
            <v>-90</v>
          </cell>
          <cell r="I786">
            <v>-864</v>
          </cell>
          <cell r="J786">
            <v>19991031</v>
          </cell>
          <cell r="K786" t="str">
            <v>1140303004</v>
          </cell>
          <cell r="L786" t="str">
            <v>6210403003</v>
          </cell>
          <cell r="M786" t="str">
            <v>9100000003</v>
          </cell>
        </row>
        <row r="787">
          <cell r="A787" t="str">
            <v>P014</v>
          </cell>
          <cell r="B787">
            <v>3104010023</v>
          </cell>
          <cell r="C787" t="str">
            <v>LORSBAN PLUS</v>
          </cell>
          <cell r="D787" t="str">
            <v>S1</v>
          </cell>
          <cell r="E787">
            <v>298</v>
          </cell>
          <cell r="F787">
            <v>1</v>
          </cell>
          <cell r="G787">
            <v>9.6</v>
          </cell>
          <cell r="H787">
            <v>-35</v>
          </cell>
          <cell r="I787">
            <v>-336</v>
          </cell>
          <cell r="J787">
            <v>19991031</v>
          </cell>
          <cell r="K787" t="str">
            <v>1140303004</v>
          </cell>
          <cell r="L787" t="str">
            <v>6210403003</v>
          </cell>
          <cell r="M787" t="str">
            <v>9100000003</v>
          </cell>
        </row>
        <row r="788">
          <cell r="A788" t="str">
            <v>TG02</v>
          </cell>
          <cell r="B788">
            <v>3104010024</v>
          </cell>
          <cell r="C788" t="str">
            <v>METAMIDOFOS</v>
          </cell>
          <cell r="D788" t="str">
            <v>63</v>
          </cell>
          <cell r="E788">
            <v>616</v>
          </cell>
          <cell r="F788">
            <v>4</v>
          </cell>
          <cell r="G788">
            <v>3.63</v>
          </cell>
          <cell r="H788">
            <v>-20</v>
          </cell>
          <cell r="I788">
            <v>-72.599999999999994</v>
          </cell>
          <cell r="J788">
            <v>19991031</v>
          </cell>
          <cell r="K788" t="str">
            <v>1140303004</v>
          </cell>
          <cell r="L788" t="str">
            <v>6210403003</v>
          </cell>
        </row>
        <row r="789">
          <cell r="A789" t="str">
            <v>P023</v>
          </cell>
          <cell r="B789">
            <v>3105010001</v>
          </cell>
          <cell r="C789" t="str">
            <v>AGRICOLA</v>
          </cell>
          <cell r="D789" t="str">
            <v>B1</v>
          </cell>
          <cell r="E789">
            <v>259</v>
          </cell>
          <cell r="F789">
            <v>1</v>
          </cell>
          <cell r="G789">
            <v>0.8</v>
          </cell>
          <cell r="H789">
            <v>-79</v>
          </cell>
          <cell r="I789">
            <v>-63.2</v>
          </cell>
          <cell r="J789">
            <v>19991030</v>
          </cell>
          <cell r="K789" t="str">
            <v>1140301007</v>
          </cell>
          <cell r="L789" t="str">
            <v>6210406001</v>
          </cell>
          <cell r="M789" t="str">
            <v>9100000001</v>
          </cell>
        </row>
        <row r="790">
          <cell r="A790" t="str">
            <v>P023</v>
          </cell>
          <cell r="B790">
            <v>3105010001</v>
          </cell>
          <cell r="C790" t="str">
            <v>AGRICOLA</v>
          </cell>
          <cell r="D790" t="str">
            <v>B1</v>
          </cell>
          <cell r="E790">
            <v>260</v>
          </cell>
          <cell r="F790">
            <v>1</v>
          </cell>
          <cell r="G790">
            <v>0.8</v>
          </cell>
          <cell r="H790">
            <v>-135</v>
          </cell>
          <cell r="I790">
            <v>-108</v>
          </cell>
          <cell r="J790">
            <v>19991030</v>
          </cell>
          <cell r="K790" t="str">
            <v>1140301007</v>
          </cell>
          <cell r="L790" t="str">
            <v>6210406001</v>
          </cell>
          <cell r="M790" t="str">
            <v>9100000001</v>
          </cell>
        </row>
        <row r="791">
          <cell r="A791" t="str">
            <v>P023</v>
          </cell>
          <cell r="B791">
            <v>3105010001</v>
          </cell>
          <cell r="C791" t="str">
            <v>AGRICOLA</v>
          </cell>
          <cell r="D791" t="str">
            <v>B1</v>
          </cell>
          <cell r="E791">
            <v>261</v>
          </cell>
          <cell r="F791">
            <v>1</v>
          </cell>
          <cell r="G791">
            <v>0.8</v>
          </cell>
          <cell r="H791">
            <v>-58</v>
          </cell>
          <cell r="I791">
            <v>-46.400000000000006</v>
          </cell>
          <cell r="J791">
            <v>19991030</v>
          </cell>
          <cell r="K791" t="str">
            <v>1140301007</v>
          </cell>
          <cell r="L791" t="str">
            <v>6210406001</v>
          </cell>
          <cell r="M791" t="str">
            <v>9100000001</v>
          </cell>
        </row>
        <row r="792">
          <cell r="A792" t="str">
            <v>P023</v>
          </cell>
          <cell r="B792">
            <v>3105010001</v>
          </cell>
          <cell r="C792" t="str">
            <v>AGRICOLA</v>
          </cell>
          <cell r="D792" t="str">
            <v>B1</v>
          </cell>
          <cell r="E792">
            <v>262</v>
          </cell>
          <cell r="F792">
            <v>1</v>
          </cell>
          <cell r="G792">
            <v>0.8</v>
          </cell>
          <cell r="H792">
            <v>-34</v>
          </cell>
          <cell r="I792">
            <v>-27.200000000000003</v>
          </cell>
          <cell r="J792">
            <v>19991030</v>
          </cell>
          <cell r="K792" t="str">
            <v>1140301007</v>
          </cell>
          <cell r="L792" t="str">
            <v>6210406001</v>
          </cell>
          <cell r="M792" t="str">
            <v>9100000001</v>
          </cell>
        </row>
        <row r="793">
          <cell r="A793" t="str">
            <v>P023</v>
          </cell>
          <cell r="B793">
            <v>3105010001</v>
          </cell>
          <cell r="C793" t="str">
            <v>AGRICOLA</v>
          </cell>
          <cell r="D793" t="str">
            <v>B1</v>
          </cell>
          <cell r="E793">
            <v>263</v>
          </cell>
          <cell r="F793">
            <v>1</v>
          </cell>
          <cell r="G793">
            <v>0.8</v>
          </cell>
          <cell r="H793">
            <v>-5</v>
          </cell>
          <cell r="I793">
            <v>-4</v>
          </cell>
          <cell r="J793">
            <v>19991030</v>
          </cell>
          <cell r="K793" t="str">
            <v>1140301007</v>
          </cell>
          <cell r="L793" t="str">
            <v>6210406001</v>
          </cell>
          <cell r="M793" t="str">
            <v>9100000001</v>
          </cell>
        </row>
        <row r="794">
          <cell r="A794" t="str">
            <v>P023</v>
          </cell>
          <cell r="B794">
            <v>3105010001</v>
          </cell>
          <cell r="C794" t="str">
            <v>AGRICOLA</v>
          </cell>
          <cell r="D794" t="str">
            <v>B1</v>
          </cell>
          <cell r="E794">
            <v>264</v>
          </cell>
          <cell r="F794">
            <v>1</v>
          </cell>
          <cell r="G794">
            <v>0.8</v>
          </cell>
          <cell r="H794">
            <v>-30</v>
          </cell>
          <cell r="I794">
            <v>-24</v>
          </cell>
          <cell r="J794">
            <v>19991030</v>
          </cell>
          <cell r="K794" t="str">
            <v>1140301007</v>
          </cell>
          <cell r="L794" t="str">
            <v>6210406001</v>
          </cell>
          <cell r="M794" t="str">
            <v>9100000001</v>
          </cell>
        </row>
        <row r="795">
          <cell r="A795" t="str">
            <v>P023</v>
          </cell>
          <cell r="B795">
            <v>3105010001</v>
          </cell>
          <cell r="C795" t="str">
            <v>AGRICOLA</v>
          </cell>
          <cell r="D795" t="str">
            <v>B1</v>
          </cell>
          <cell r="E795">
            <v>238</v>
          </cell>
          <cell r="F795">
            <v>4</v>
          </cell>
          <cell r="G795">
            <v>0.8</v>
          </cell>
          <cell r="H795">
            <v>-64</v>
          </cell>
          <cell r="I795">
            <v>-51.2</v>
          </cell>
          <cell r="J795">
            <v>19991030</v>
          </cell>
          <cell r="K795" t="str">
            <v>1140305007</v>
          </cell>
          <cell r="L795" t="str">
            <v>6210406005</v>
          </cell>
          <cell r="M795" t="str">
            <v>9100000005</v>
          </cell>
        </row>
        <row r="796">
          <cell r="A796" t="str">
            <v>P023</v>
          </cell>
          <cell r="B796">
            <v>3105010001</v>
          </cell>
          <cell r="C796" t="str">
            <v>AGRICOLA</v>
          </cell>
          <cell r="D796" t="str">
            <v>B1</v>
          </cell>
          <cell r="E796">
            <v>239</v>
          </cell>
          <cell r="F796">
            <v>4</v>
          </cell>
          <cell r="G796">
            <v>0.8</v>
          </cell>
          <cell r="H796">
            <v>-55</v>
          </cell>
          <cell r="I796">
            <v>-44</v>
          </cell>
          <cell r="J796">
            <v>19991030</v>
          </cell>
          <cell r="K796" t="str">
            <v>1140305007</v>
          </cell>
          <cell r="L796" t="str">
            <v>6210406005</v>
          </cell>
          <cell r="M796" t="str">
            <v>9100000005</v>
          </cell>
        </row>
        <row r="797">
          <cell r="A797" t="str">
            <v>P023</v>
          </cell>
          <cell r="B797">
            <v>3105010001</v>
          </cell>
          <cell r="C797" t="str">
            <v>AGRICOLA</v>
          </cell>
          <cell r="D797" t="str">
            <v>B1</v>
          </cell>
          <cell r="E797">
            <v>242</v>
          </cell>
          <cell r="F797">
            <v>3</v>
          </cell>
          <cell r="G797">
            <v>0.8</v>
          </cell>
          <cell r="H797">
            <v>-27</v>
          </cell>
          <cell r="I797">
            <v>-21.6</v>
          </cell>
          <cell r="J797">
            <v>19991030</v>
          </cell>
          <cell r="K797" t="str">
            <v>1140305007</v>
          </cell>
          <cell r="L797" t="str">
            <v>6210406005</v>
          </cell>
          <cell r="M797" t="str">
            <v>9100000005</v>
          </cell>
        </row>
        <row r="798">
          <cell r="A798" t="str">
            <v>P023</v>
          </cell>
          <cell r="B798">
            <v>3105010001</v>
          </cell>
          <cell r="C798" t="str">
            <v>AGRICOLA</v>
          </cell>
          <cell r="D798" t="str">
            <v>B1</v>
          </cell>
          <cell r="E798">
            <v>243</v>
          </cell>
          <cell r="F798">
            <v>3</v>
          </cell>
          <cell r="G798">
            <v>0.8</v>
          </cell>
          <cell r="H798">
            <v>-32</v>
          </cell>
          <cell r="I798">
            <v>-25.6</v>
          </cell>
          <cell r="J798">
            <v>19991030</v>
          </cell>
          <cell r="K798" t="str">
            <v>1140305007</v>
          </cell>
          <cell r="L798" t="str">
            <v>6210406005</v>
          </cell>
          <cell r="M798" t="str">
            <v>9100000005</v>
          </cell>
        </row>
        <row r="799">
          <cell r="A799" t="str">
            <v>P023</v>
          </cell>
          <cell r="B799">
            <v>3105010001</v>
          </cell>
          <cell r="C799" t="str">
            <v>AGRICOLA</v>
          </cell>
          <cell r="D799" t="str">
            <v>B1</v>
          </cell>
          <cell r="E799">
            <v>244</v>
          </cell>
          <cell r="F799">
            <v>3</v>
          </cell>
          <cell r="G799">
            <v>0.8</v>
          </cell>
          <cell r="H799">
            <v>-107</v>
          </cell>
          <cell r="I799">
            <v>-85.600000000000009</v>
          </cell>
          <cell r="J799">
            <v>19991030</v>
          </cell>
          <cell r="K799" t="str">
            <v>1140305007</v>
          </cell>
          <cell r="L799" t="str">
            <v>6210406005</v>
          </cell>
          <cell r="M799" t="str">
            <v>9100000005</v>
          </cell>
        </row>
        <row r="800">
          <cell r="A800" t="str">
            <v>P023</v>
          </cell>
          <cell r="B800">
            <v>3105010001</v>
          </cell>
          <cell r="C800" t="str">
            <v>AGRICOLA</v>
          </cell>
          <cell r="D800" t="str">
            <v>B1</v>
          </cell>
          <cell r="E800">
            <v>245</v>
          </cell>
          <cell r="F800">
            <v>3</v>
          </cell>
          <cell r="G800">
            <v>0.8</v>
          </cell>
          <cell r="H800">
            <v>-28</v>
          </cell>
          <cell r="I800">
            <v>-22.400000000000002</v>
          </cell>
          <cell r="J800">
            <v>19991030</v>
          </cell>
          <cell r="K800" t="str">
            <v>1140305007</v>
          </cell>
          <cell r="L800" t="str">
            <v>6210406005</v>
          </cell>
          <cell r="M800" t="str">
            <v>9100000005</v>
          </cell>
        </row>
        <row r="801">
          <cell r="A801" t="str">
            <v>P023</v>
          </cell>
          <cell r="B801">
            <v>3105010001</v>
          </cell>
          <cell r="C801" t="str">
            <v>AGRICOLA</v>
          </cell>
          <cell r="D801" t="str">
            <v>B1</v>
          </cell>
          <cell r="E801">
            <v>246</v>
          </cell>
          <cell r="F801">
            <v>3</v>
          </cell>
          <cell r="G801">
            <v>0.8</v>
          </cell>
          <cell r="H801">
            <v>-23</v>
          </cell>
          <cell r="I801">
            <v>-18.400000000000002</v>
          </cell>
          <cell r="J801">
            <v>19991030</v>
          </cell>
          <cell r="K801" t="str">
            <v>1140305007</v>
          </cell>
          <cell r="L801" t="str">
            <v>6210406005</v>
          </cell>
          <cell r="M801" t="str">
            <v>9100000005</v>
          </cell>
        </row>
        <row r="802">
          <cell r="A802" t="str">
            <v>P023</v>
          </cell>
          <cell r="B802">
            <v>3105010001</v>
          </cell>
          <cell r="C802" t="str">
            <v>AGRICOLA</v>
          </cell>
          <cell r="D802" t="str">
            <v>B1</v>
          </cell>
          <cell r="E802">
            <v>247</v>
          </cell>
          <cell r="F802">
            <v>3</v>
          </cell>
          <cell r="G802">
            <v>0.8</v>
          </cell>
          <cell r="H802">
            <v>-16</v>
          </cell>
          <cell r="I802">
            <v>-12.8</v>
          </cell>
          <cell r="J802">
            <v>19991030</v>
          </cell>
          <cell r="K802" t="str">
            <v>1140305007</v>
          </cell>
          <cell r="L802" t="str">
            <v>6210406005</v>
          </cell>
          <cell r="M802" t="str">
            <v>9100000005</v>
          </cell>
        </row>
        <row r="803">
          <cell r="A803" t="str">
            <v>P023</v>
          </cell>
          <cell r="B803">
            <v>3105010001</v>
          </cell>
          <cell r="C803" t="str">
            <v>AGRICOLA</v>
          </cell>
          <cell r="D803" t="str">
            <v>B1</v>
          </cell>
          <cell r="E803">
            <v>248</v>
          </cell>
          <cell r="F803">
            <v>3</v>
          </cell>
          <cell r="G803">
            <v>0.8</v>
          </cell>
          <cell r="H803">
            <v>-9</v>
          </cell>
          <cell r="I803">
            <v>-7.2</v>
          </cell>
          <cell r="J803">
            <v>19991030</v>
          </cell>
          <cell r="K803" t="str">
            <v>1140305007</v>
          </cell>
          <cell r="L803" t="str">
            <v>6210406005</v>
          </cell>
          <cell r="M803" t="str">
            <v>9100000005</v>
          </cell>
        </row>
        <row r="804">
          <cell r="A804" t="str">
            <v>P023</v>
          </cell>
          <cell r="B804">
            <v>3105010001</v>
          </cell>
          <cell r="C804" t="str">
            <v>AGRICOLA</v>
          </cell>
          <cell r="D804" t="str">
            <v>B1</v>
          </cell>
          <cell r="E804">
            <v>249</v>
          </cell>
          <cell r="F804">
            <v>3</v>
          </cell>
          <cell r="G804">
            <v>0.8</v>
          </cell>
          <cell r="H804">
            <v>-36</v>
          </cell>
          <cell r="I804">
            <v>-28.8</v>
          </cell>
          <cell r="J804">
            <v>19991030</v>
          </cell>
          <cell r="K804" t="str">
            <v>1140305007</v>
          </cell>
          <cell r="L804" t="str">
            <v>6210406005</v>
          </cell>
          <cell r="M804" t="str">
            <v>9100000005</v>
          </cell>
        </row>
        <row r="805">
          <cell r="A805" t="str">
            <v>P023</v>
          </cell>
          <cell r="B805">
            <v>3105010001</v>
          </cell>
          <cell r="C805" t="str">
            <v>AGRICOLA</v>
          </cell>
          <cell r="D805" t="str">
            <v>B1</v>
          </cell>
          <cell r="E805">
            <v>250</v>
          </cell>
          <cell r="F805">
            <v>3</v>
          </cell>
          <cell r="G805">
            <v>0.8</v>
          </cell>
          <cell r="H805">
            <v>-48</v>
          </cell>
          <cell r="I805">
            <v>-38.400000000000006</v>
          </cell>
          <cell r="J805">
            <v>19991030</v>
          </cell>
          <cell r="K805" t="str">
            <v>1140305007</v>
          </cell>
          <cell r="L805" t="str">
            <v>6210406005</v>
          </cell>
          <cell r="M805" t="str">
            <v>9100000005</v>
          </cell>
        </row>
        <row r="806">
          <cell r="A806" t="str">
            <v>P023</v>
          </cell>
          <cell r="B806">
            <v>3105010001</v>
          </cell>
          <cell r="C806" t="str">
            <v>AGRICOLA</v>
          </cell>
          <cell r="D806" t="str">
            <v>B1</v>
          </cell>
          <cell r="E806">
            <v>251</v>
          </cell>
          <cell r="F806">
            <v>3</v>
          </cell>
          <cell r="G806">
            <v>0.8</v>
          </cell>
          <cell r="H806">
            <v>-34</v>
          </cell>
          <cell r="I806">
            <v>-27.200000000000003</v>
          </cell>
          <cell r="J806">
            <v>19991030</v>
          </cell>
          <cell r="K806" t="str">
            <v>1140305007</v>
          </cell>
          <cell r="L806" t="str">
            <v>6210406005</v>
          </cell>
          <cell r="M806" t="str">
            <v>9100000005</v>
          </cell>
        </row>
        <row r="807">
          <cell r="A807" t="str">
            <v>P023</v>
          </cell>
          <cell r="B807">
            <v>3105010001</v>
          </cell>
          <cell r="C807" t="str">
            <v>AGRICOLA</v>
          </cell>
          <cell r="D807" t="str">
            <v>B1</v>
          </cell>
          <cell r="E807">
            <v>252</v>
          </cell>
          <cell r="F807">
            <v>3</v>
          </cell>
          <cell r="G807">
            <v>0.8</v>
          </cell>
          <cell r="H807">
            <v>-42</v>
          </cell>
          <cell r="I807">
            <v>-33.6</v>
          </cell>
          <cell r="J807">
            <v>19991030</v>
          </cell>
          <cell r="K807" t="str">
            <v>1140305007</v>
          </cell>
          <cell r="L807" t="str">
            <v>6210406005</v>
          </cell>
          <cell r="M807" t="str">
            <v>9100000005</v>
          </cell>
        </row>
        <row r="808">
          <cell r="A808" t="str">
            <v>P023</v>
          </cell>
          <cell r="B808">
            <v>3105010001</v>
          </cell>
          <cell r="C808" t="str">
            <v>AGRICOLA</v>
          </cell>
          <cell r="D808" t="str">
            <v>B1</v>
          </cell>
          <cell r="E808">
            <v>253</v>
          </cell>
          <cell r="F808">
            <v>4</v>
          </cell>
          <cell r="G808">
            <v>0.8</v>
          </cell>
          <cell r="H808">
            <v>-56</v>
          </cell>
          <cell r="I808">
            <v>-44.800000000000004</v>
          </cell>
          <cell r="J808">
            <v>19991030</v>
          </cell>
          <cell r="K808" t="str">
            <v>1140305007</v>
          </cell>
          <cell r="L808" t="str">
            <v>6210406005</v>
          </cell>
          <cell r="M808" t="str">
            <v>9100000005</v>
          </cell>
        </row>
        <row r="809">
          <cell r="A809" t="str">
            <v>P023</v>
          </cell>
          <cell r="B809">
            <v>3105010001</v>
          </cell>
          <cell r="C809" t="str">
            <v>AGRICOLA</v>
          </cell>
          <cell r="D809" t="str">
            <v>B1</v>
          </cell>
          <cell r="E809">
            <v>254</v>
          </cell>
          <cell r="F809">
            <v>4</v>
          </cell>
          <cell r="G809">
            <v>0.8</v>
          </cell>
          <cell r="H809">
            <v>-42</v>
          </cell>
          <cell r="I809">
            <v>-33.6</v>
          </cell>
          <cell r="J809">
            <v>19991030</v>
          </cell>
          <cell r="K809" t="str">
            <v>1140305007</v>
          </cell>
          <cell r="L809" t="str">
            <v>6210406005</v>
          </cell>
          <cell r="M809" t="str">
            <v>9100000005</v>
          </cell>
        </row>
        <row r="810">
          <cell r="A810" t="str">
            <v>P023</v>
          </cell>
          <cell r="B810">
            <v>3105010001</v>
          </cell>
          <cell r="C810" t="str">
            <v>AGRICOLA</v>
          </cell>
          <cell r="D810" t="str">
            <v>B1</v>
          </cell>
          <cell r="E810">
            <v>268</v>
          </cell>
          <cell r="F810">
            <v>3</v>
          </cell>
          <cell r="G810">
            <v>0.8</v>
          </cell>
          <cell r="H810">
            <v>-36</v>
          </cell>
          <cell r="I810">
            <v>-28.8</v>
          </cell>
          <cell r="J810">
            <v>19991030</v>
          </cell>
          <cell r="K810" t="str">
            <v>1140305007</v>
          </cell>
          <cell r="L810" t="str">
            <v>6210406005</v>
          </cell>
          <cell r="M810" t="str">
            <v>9100000005</v>
          </cell>
        </row>
        <row r="811">
          <cell r="A811" t="str">
            <v>TL05</v>
          </cell>
          <cell r="B811">
            <v>3105010001</v>
          </cell>
          <cell r="C811" t="str">
            <v>AGRICOLA</v>
          </cell>
          <cell r="D811" t="str">
            <v>65</v>
          </cell>
          <cell r="E811">
            <v>891</v>
          </cell>
          <cell r="F811">
            <v>3</v>
          </cell>
          <cell r="G811">
            <v>1</v>
          </cell>
          <cell r="H811">
            <v>-90</v>
          </cell>
          <cell r="I811">
            <v>-90</v>
          </cell>
          <cell r="J811">
            <v>19991031</v>
          </cell>
          <cell r="K811" t="str">
            <v>1140305007</v>
          </cell>
          <cell r="L811" t="str">
            <v>6210406005</v>
          </cell>
        </row>
        <row r="812">
          <cell r="A812" t="str">
            <v>TL07</v>
          </cell>
          <cell r="B812">
            <v>3105010001</v>
          </cell>
          <cell r="C812" t="str">
            <v>AGRICOLA</v>
          </cell>
          <cell r="D812" t="str">
            <v>65</v>
          </cell>
          <cell r="E812">
            <v>894</v>
          </cell>
          <cell r="F812">
            <v>7</v>
          </cell>
          <cell r="G812">
            <v>1</v>
          </cell>
          <cell r="H812">
            <v>-115</v>
          </cell>
          <cell r="I812">
            <v>-115</v>
          </cell>
          <cell r="J812">
            <v>19991031</v>
          </cell>
          <cell r="K812" t="str">
            <v>1140305007</v>
          </cell>
          <cell r="L812" t="str">
            <v>6210406005</v>
          </cell>
        </row>
        <row r="813">
          <cell r="A813" t="str">
            <v>P003</v>
          </cell>
          <cell r="B813">
            <v>3105010001</v>
          </cell>
          <cell r="C813" t="str">
            <v>AGRICOLA</v>
          </cell>
          <cell r="D813" t="str">
            <v>Q1</v>
          </cell>
          <cell r="E813">
            <v>173</v>
          </cell>
          <cell r="F813">
            <v>3</v>
          </cell>
          <cell r="G813">
            <v>0.95</v>
          </cell>
          <cell r="H813">
            <v>-20</v>
          </cell>
          <cell r="I813">
            <v>-19</v>
          </cell>
          <cell r="J813">
            <v>19991031</v>
          </cell>
          <cell r="K813" t="str">
            <v>1140306007</v>
          </cell>
          <cell r="L813" t="str">
            <v>6210406006</v>
          </cell>
          <cell r="M813" t="str">
            <v>9100000008</v>
          </cell>
        </row>
        <row r="814">
          <cell r="A814" t="str">
            <v>P003</v>
          </cell>
          <cell r="B814">
            <v>3105010001</v>
          </cell>
          <cell r="C814" t="str">
            <v>AGRICOLA</v>
          </cell>
          <cell r="D814" t="str">
            <v>Q1</v>
          </cell>
          <cell r="E814">
            <v>171</v>
          </cell>
          <cell r="F814">
            <v>2</v>
          </cell>
          <cell r="G814">
            <v>0.95</v>
          </cell>
          <cell r="H814">
            <v>-20</v>
          </cell>
          <cell r="I814">
            <v>-19</v>
          </cell>
          <cell r="J814">
            <v>19991031</v>
          </cell>
          <cell r="K814" t="str">
            <v>1140335007</v>
          </cell>
          <cell r="L814" t="str">
            <v>6210406015</v>
          </cell>
          <cell r="M814" t="str">
            <v>9100000015</v>
          </cell>
        </row>
        <row r="815">
          <cell r="A815" t="str">
            <v>P003</v>
          </cell>
          <cell r="B815">
            <v>3105010001</v>
          </cell>
          <cell r="C815" t="str">
            <v>AGRICOLA</v>
          </cell>
          <cell r="D815" t="str">
            <v>Q1</v>
          </cell>
          <cell r="E815">
            <v>174</v>
          </cell>
          <cell r="F815">
            <v>3</v>
          </cell>
          <cell r="G815">
            <v>0.95</v>
          </cell>
          <cell r="H815">
            <v>-80</v>
          </cell>
          <cell r="I815">
            <v>-76</v>
          </cell>
          <cell r="J815">
            <v>19991031</v>
          </cell>
          <cell r="K815" t="str">
            <v>1140335007</v>
          </cell>
          <cell r="L815" t="str">
            <v>6210406015</v>
          </cell>
          <cell r="M815" t="str">
            <v>9100000015</v>
          </cell>
        </row>
        <row r="816">
          <cell r="A816" t="str">
            <v>EA02</v>
          </cell>
          <cell r="B816">
            <v>3105010003</v>
          </cell>
          <cell r="C816" t="str">
            <v>ADHERENTE</v>
          </cell>
          <cell r="D816" t="str">
            <v>65</v>
          </cell>
          <cell r="E816">
            <v>904</v>
          </cell>
          <cell r="F816">
            <v>1</v>
          </cell>
          <cell r="G816">
            <v>1.96</v>
          </cell>
          <cell r="H816">
            <v>-10.4</v>
          </cell>
          <cell r="I816">
            <v>-20.384</v>
          </cell>
          <cell r="J816">
            <v>19991031</v>
          </cell>
          <cell r="K816" t="str">
            <v>1140305007</v>
          </cell>
          <cell r="L816" t="str">
            <v>6210406005</v>
          </cell>
        </row>
        <row r="817">
          <cell r="A817" t="str">
            <v>EA02</v>
          </cell>
          <cell r="B817">
            <v>3105010003</v>
          </cell>
          <cell r="C817" t="str">
            <v>ADHERENTE</v>
          </cell>
          <cell r="D817" t="str">
            <v>66</v>
          </cell>
          <cell r="E817">
            <v>855</v>
          </cell>
          <cell r="F817">
            <v>1</v>
          </cell>
          <cell r="G817">
            <v>1.96</v>
          </cell>
          <cell r="H817">
            <v>-15</v>
          </cell>
          <cell r="I817">
            <v>-29.4</v>
          </cell>
          <cell r="J817">
            <v>19991031</v>
          </cell>
          <cell r="K817" t="str">
            <v>1140306007</v>
          </cell>
          <cell r="L817" t="str">
            <v>6210406006</v>
          </cell>
        </row>
        <row r="818">
          <cell r="A818" t="str">
            <v>P014</v>
          </cell>
          <cell r="B818">
            <v>3105010003</v>
          </cell>
          <cell r="C818" t="str">
            <v>ADHERENTE</v>
          </cell>
          <cell r="D818" t="str">
            <v>S1</v>
          </cell>
          <cell r="E818">
            <v>299</v>
          </cell>
          <cell r="F818">
            <v>1</v>
          </cell>
          <cell r="G818">
            <v>0.94099999999999995</v>
          </cell>
          <cell r="H818">
            <v>-60</v>
          </cell>
          <cell r="I818">
            <v>-56.459999999999994</v>
          </cell>
          <cell r="J818">
            <v>19991031</v>
          </cell>
          <cell r="K818" t="str">
            <v>1140306007</v>
          </cell>
          <cell r="L818" t="str">
            <v>6210406006</v>
          </cell>
          <cell r="M818" t="str">
            <v>9100000008</v>
          </cell>
        </row>
        <row r="819">
          <cell r="A819" t="str">
            <v>T008</v>
          </cell>
          <cell r="B819">
            <v>3105010003</v>
          </cell>
          <cell r="C819" t="str">
            <v>ADHERENTE</v>
          </cell>
          <cell r="D819" t="str">
            <v>E1</v>
          </cell>
          <cell r="E819">
            <v>352</v>
          </cell>
          <cell r="F819">
            <v>2</v>
          </cell>
          <cell r="G819">
            <v>0.125</v>
          </cell>
          <cell r="H819">
            <v>-24</v>
          </cell>
          <cell r="I819">
            <v>-3</v>
          </cell>
          <cell r="J819">
            <v>19991019</v>
          </cell>
          <cell r="K819" t="str">
            <v>1241607000</v>
          </cell>
          <cell r="L819" t="str">
            <v>6210406013</v>
          </cell>
          <cell r="M819" t="str">
            <v>9100000016</v>
          </cell>
        </row>
        <row r="820">
          <cell r="A820" t="str">
            <v>T008</v>
          </cell>
          <cell r="B820">
            <v>3105010003</v>
          </cell>
          <cell r="C820" t="str">
            <v>ADHERENTE</v>
          </cell>
          <cell r="D820" t="str">
            <v>E1</v>
          </cell>
          <cell r="E820">
            <v>378</v>
          </cell>
          <cell r="F820">
            <v>2</v>
          </cell>
          <cell r="G820">
            <v>0.125</v>
          </cell>
          <cell r="H820">
            <v>-22</v>
          </cell>
          <cell r="I820">
            <v>-2.75</v>
          </cell>
          <cell r="J820">
            <v>19991029</v>
          </cell>
          <cell r="K820" t="str">
            <v>1241607000</v>
          </cell>
          <cell r="L820" t="str">
            <v>6210406013</v>
          </cell>
          <cell r="M820" t="str">
            <v>9100000016</v>
          </cell>
        </row>
        <row r="821">
          <cell r="A821" t="str">
            <v>T008</v>
          </cell>
          <cell r="B821">
            <v>3105010003</v>
          </cell>
          <cell r="C821" t="str">
            <v>ADHERENTE</v>
          </cell>
          <cell r="D821" t="str">
            <v>E1</v>
          </cell>
          <cell r="E821">
            <v>405</v>
          </cell>
          <cell r="F821">
            <v>2</v>
          </cell>
          <cell r="G821">
            <v>0.125</v>
          </cell>
          <cell r="H821">
            <v>-22.8</v>
          </cell>
          <cell r="I821">
            <v>-2.85</v>
          </cell>
          <cell r="J821">
            <v>19991031</v>
          </cell>
          <cell r="K821" t="str">
            <v>1241607000</v>
          </cell>
          <cell r="L821" t="str">
            <v>6210406013</v>
          </cell>
          <cell r="M821" t="str">
            <v>9100000016</v>
          </cell>
        </row>
        <row r="822">
          <cell r="A822" t="str">
            <v>T008</v>
          </cell>
          <cell r="B822">
            <v>3105010003</v>
          </cell>
          <cell r="C822" t="str">
            <v>ADHERENTE</v>
          </cell>
          <cell r="D822" t="str">
            <v>E1</v>
          </cell>
          <cell r="E822">
            <v>344</v>
          </cell>
          <cell r="F822">
            <v>2</v>
          </cell>
          <cell r="G822">
            <v>0.125</v>
          </cell>
          <cell r="H822">
            <v>-26</v>
          </cell>
          <cell r="I822">
            <v>-3.25</v>
          </cell>
          <cell r="J822">
            <v>19991019</v>
          </cell>
          <cell r="K822" t="str">
            <v>5110201009</v>
          </cell>
          <cell r="L822" t="str">
            <v>6210406013</v>
          </cell>
          <cell r="M822" t="str">
            <v>9100000017</v>
          </cell>
        </row>
        <row r="823">
          <cell r="A823" t="str">
            <v>T008</v>
          </cell>
          <cell r="B823">
            <v>3105010003</v>
          </cell>
          <cell r="C823" t="str">
            <v>ADHERENTE</v>
          </cell>
          <cell r="D823" t="str">
            <v>E1</v>
          </cell>
          <cell r="E823">
            <v>345</v>
          </cell>
          <cell r="F823">
            <v>2</v>
          </cell>
          <cell r="G823">
            <v>0.125</v>
          </cell>
          <cell r="H823">
            <v>-11</v>
          </cell>
          <cell r="I823">
            <v>-1.375</v>
          </cell>
          <cell r="J823">
            <v>19991019</v>
          </cell>
          <cell r="K823" t="str">
            <v>5110201009</v>
          </cell>
          <cell r="L823" t="str">
            <v>6210406013</v>
          </cell>
          <cell r="M823" t="str">
            <v>9100000017</v>
          </cell>
        </row>
        <row r="824">
          <cell r="A824" t="str">
            <v>T008</v>
          </cell>
          <cell r="B824">
            <v>3105010003</v>
          </cell>
          <cell r="C824" t="str">
            <v>ADHERENTE</v>
          </cell>
          <cell r="D824" t="str">
            <v>E1</v>
          </cell>
          <cell r="E824">
            <v>346</v>
          </cell>
          <cell r="F824">
            <v>2</v>
          </cell>
          <cell r="G824">
            <v>0.125</v>
          </cell>
          <cell r="H824">
            <v>-22</v>
          </cell>
          <cell r="I824">
            <v>-2.75</v>
          </cell>
          <cell r="J824">
            <v>19991019</v>
          </cell>
          <cell r="K824" t="str">
            <v>5110201009</v>
          </cell>
          <cell r="L824" t="str">
            <v>6210406013</v>
          </cell>
          <cell r="M824" t="str">
            <v>9100000017</v>
          </cell>
        </row>
        <row r="825">
          <cell r="A825" t="str">
            <v>T008</v>
          </cell>
          <cell r="B825">
            <v>3105010003</v>
          </cell>
          <cell r="C825" t="str">
            <v>ADHERENTE</v>
          </cell>
          <cell r="D825" t="str">
            <v>E1</v>
          </cell>
          <cell r="E825">
            <v>347</v>
          </cell>
          <cell r="F825">
            <v>2</v>
          </cell>
          <cell r="G825">
            <v>0.125</v>
          </cell>
          <cell r="H825">
            <v>-22</v>
          </cell>
          <cell r="I825">
            <v>-2.75</v>
          </cell>
          <cell r="J825">
            <v>19991019</v>
          </cell>
          <cell r="K825" t="str">
            <v>5110201009</v>
          </cell>
          <cell r="L825" t="str">
            <v>6210406013</v>
          </cell>
          <cell r="M825" t="str">
            <v>9100000017</v>
          </cell>
        </row>
        <row r="826">
          <cell r="A826" t="str">
            <v>T008</v>
          </cell>
          <cell r="B826">
            <v>3105010003</v>
          </cell>
          <cell r="C826" t="str">
            <v>ADHERENTE</v>
          </cell>
          <cell r="D826" t="str">
            <v>E1</v>
          </cell>
          <cell r="E826">
            <v>348</v>
          </cell>
          <cell r="F826">
            <v>2</v>
          </cell>
          <cell r="G826">
            <v>0.125</v>
          </cell>
          <cell r="H826">
            <v>-21</v>
          </cell>
          <cell r="I826">
            <v>-2.625</v>
          </cell>
          <cell r="J826">
            <v>19991019</v>
          </cell>
          <cell r="K826" t="str">
            <v>5110201009</v>
          </cell>
          <cell r="L826" t="str">
            <v>6210406013</v>
          </cell>
          <cell r="M826" t="str">
            <v>9100000017</v>
          </cell>
        </row>
        <row r="827">
          <cell r="A827" t="str">
            <v>T008</v>
          </cell>
          <cell r="B827">
            <v>3105010003</v>
          </cell>
          <cell r="C827" t="str">
            <v>ADHERENTE</v>
          </cell>
          <cell r="D827" t="str">
            <v>E1</v>
          </cell>
          <cell r="E827">
            <v>349</v>
          </cell>
          <cell r="F827">
            <v>2</v>
          </cell>
          <cell r="G827">
            <v>0.125</v>
          </cell>
          <cell r="H827">
            <v>-27</v>
          </cell>
          <cell r="I827">
            <v>-3.375</v>
          </cell>
          <cell r="J827">
            <v>19991019</v>
          </cell>
          <cell r="K827" t="str">
            <v>5110201009</v>
          </cell>
          <cell r="L827" t="str">
            <v>6210406013</v>
          </cell>
          <cell r="M827" t="str">
            <v>9100000017</v>
          </cell>
        </row>
        <row r="828">
          <cell r="A828" t="str">
            <v>T008</v>
          </cell>
          <cell r="B828">
            <v>3105010003</v>
          </cell>
          <cell r="C828" t="str">
            <v>ADHERENTE</v>
          </cell>
          <cell r="D828" t="str">
            <v>E1</v>
          </cell>
          <cell r="E828">
            <v>350</v>
          </cell>
          <cell r="F828">
            <v>2</v>
          </cell>
          <cell r="G828">
            <v>0.125</v>
          </cell>
          <cell r="H828">
            <v>-39</v>
          </cell>
          <cell r="I828">
            <v>-4.875</v>
          </cell>
          <cell r="J828">
            <v>19991019</v>
          </cell>
          <cell r="K828" t="str">
            <v>5110201009</v>
          </cell>
          <cell r="L828" t="str">
            <v>6210406013</v>
          </cell>
          <cell r="M828" t="str">
            <v>9100000017</v>
          </cell>
        </row>
        <row r="829">
          <cell r="A829" t="str">
            <v>T008</v>
          </cell>
          <cell r="B829">
            <v>3105010003</v>
          </cell>
          <cell r="C829" t="str">
            <v>ADHERENTE</v>
          </cell>
          <cell r="D829" t="str">
            <v>E1</v>
          </cell>
          <cell r="E829">
            <v>351</v>
          </cell>
          <cell r="F829">
            <v>2</v>
          </cell>
          <cell r="G829">
            <v>0.125</v>
          </cell>
          <cell r="H829">
            <v>-10</v>
          </cell>
          <cell r="I829">
            <v>-1.25</v>
          </cell>
          <cell r="J829">
            <v>19991019</v>
          </cell>
          <cell r="K829" t="str">
            <v>5110201009</v>
          </cell>
          <cell r="L829" t="str">
            <v>6210406013</v>
          </cell>
          <cell r="M829" t="str">
            <v>9100000017</v>
          </cell>
        </row>
        <row r="830">
          <cell r="A830" t="str">
            <v>T008</v>
          </cell>
          <cell r="B830">
            <v>3105010003</v>
          </cell>
          <cell r="C830" t="str">
            <v>ADHERENTE</v>
          </cell>
          <cell r="D830" t="str">
            <v>E1</v>
          </cell>
          <cell r="E830">
            <v>353</v>
          </cell>
          <cell r="F830">
            <v>2</v>
          </cell>
          <cell r="G830">
            <v>0.125</v>
          </cell>
          <cell r="H830">
            <v>-13</v>
          </cell>
          <cell r="I830">
            <v>-1.625</v>
          </cell>
          <cell r="J830">
            <v>19991019</v>
          </cell>
          <cell r="K830" t="str">
            <v>5110201009</v>
          </cell>
          <cell r="L830" t="str">
            <v>6210406013</v>
          </cell>
          <cell r="M830" t="str">
            <v>9100000017</v>
          </cell>
        </row>
        <row r="831">
          <cell r="A831" t="str">
            <v>T008</v>
          </cell>
          <cell r="B831">
            <v>3105010003</v>
          </cell>
          <cell r="C831" t="str">
            <v>ADHERENTE</v>
          </cell>
          <cell r="D831" t="str">
            <v>E1</v>
          </cell>
          <cell r="E831">
            <v>354</v>
          </cell>
          <cell r="F831">
            <v>2</v>
          </cell>
          <cell r="G831">
            <v>0.125</v>
          </cell>
          <cell r="H831">
            <v>-36</v>
          </cell>
          <cell r="I831">
            <v>-4.5</v>
          </cell>
          <cell r="J831">
            <v>19991019</v>
          </cell>
          <cell r="K831" t="str">
            <v>5110201009</v>
          </cell>
          <cell r="L831" t="str">
            <v>6210406013</v>
          </cell>
          <cell r="M831" t="str">
            <v>9100000017</v>
          </cell>
        </row>
        <row r="832">
          <cell r="A832" t="str">
            <v>T008</v>
          </cell>
          <cell r="B832">
            <v>3105010003</v>
          </cell>
          <cell r="C832" t="str">
            <v>ADHERENTE</v>
          </cell>
          <cell r="D832" t="str">
            <v>E1</v>
          </cell>
          <cell r="E832">
            <v>355</v>
          </cell>
          <cell r="F832">
            <v>2</v>
          </cell>
          <cell r="G832">
            <v>0.125</v>
          </cell>
          <cell r="H832">
            <v>-30</v>
          </cell>
          <cell r="I832">
            <v>-3.75</v>
          </cell>
          <cell r="J832">
            <v>19991019</v>
          </cell>
          <cell r="K832" t="str">
            <v>5110201009</v>
          </cell>
          <cell r="L832" t="str">
            <v>6210406013</v>
          </cell>
          <cell r="M832" t="str">
            <v>9100000017</v>
          </cell>
        </row>
        <row r="833">
          <cell r="A833" t="str">
            <v>T008</v>
          </cell>
          <cell r="B833">
            <v>3105010003</v>
          </cell>
          <cell r="C833" t="str">
            <v>ADHERENTE</v>
          </cell>
          <cell r="D833" t="str">
            <v>E1</v>
          </cell>
          <cell r="E833">
            <v>356</v>
          </cell>
          <cell r="F833">
            <v>2</v>
          </cell>
          <cell r="G833">
            <v>0.125</v>
          </cell>
          <cell r="H833">
            <v>-29</v>
          </cell>
          <cell r="I833">
            <v>-3.625</v>
          </cell>
          <cell r="J833">
            <v>19991019</v>
          </cell>
          <cell r="K833" t="str">
            <v>5110201009</v>
          </cell>
          <cell r="L833" t="str">
            <v>6210406013</v>
          </cell>
          <cell r="M833" t="str">
            <v>9100000017</v>
          </cell>
        </row>
        <row r="834">
          <cell r="A834" t="str">
            <v>T008</v>
          </cell>
          <cell r="B834">
            <v>3105010003</v>
          </cell>
          <cell r="C834" t="str">
            <v>ADHERENTE</v>
          </cell>
          <cell r="D834" t="str">
            <v>E1</v>
          </cell>
          <cell r="E834">
            <v>361</v>
          </cell>
          <cell r="F834">
            <v>2</v>
          </cell>
          <cell r="G834">
            <v>0.125</v>
          </cell>
          <cell r="H834">
            <v>-13</v>
          </cell>
          <cell r="I834">
            <v>-1.625</v>
          </cell>
          <cell r="J834">
            <v>19991027</v>
          </cell>
          <cell r="K834" t="str">
            <v>5110201009</v>
          </cell>
          <cell r="L834" t="str">
            <v>6210406013</v>
          </cell>
          <cell r="M834" t="str">
            <v>9100000017</v>
          </cell>
        </row>
        <row r="835">
          <cell r="A835" t="str">
            <v>T008</v>
          </cell>
          <cell r="B835">
            <v>3105010003</v>
          </cell>
          <cell r="C835" t="str">
            <v>ADHERENTE</v>
          </cell>
          <cell r="D835" t="str">
            <v>E1</v>
          </cell>
          <cell r="E835">
            <v>362</v>
          </cell>
          <cell r="F835">
            <v>2</v>
          </cell>
          <cell r="G835">
            <v>0.125</v>
          </cell>
          <cell r="H835">
            <v>-10</v>
          </cell>
          <cell r="I835">
            <v>-1.25</v>
          </cell>
          <cell r="J835">
            <v>19991027</v>
          </cell>
          <cell r="K835" t="str">
            <v>5110201009</v>
          </cell>
          <cell r="L835" t="str">
            <v>6210406013</v>
          </cell>
          <cell r="M835" t="str">
            <v>9100000017</v>
          </cell>
        </row>
        <row r="836">
          <cell r="A836" t="str">
            <v>T008</v>
          </cell>
          <cell r="B836">
            <v>3105010003</v>
          </cell>
          <cell r="C836" t="str">
            <v>ADHERENTE</v>
          </cell>
          <cell r="D836" t="str">
            <v>E1</v>
          </cell>
          <cell r="E836">
            <v>363</v>
          </cell>
          <cell r="F836">
            <v>2</v>
          </cell>
          <cell r="G836">
            <v>0.125</v>
          </cell>
          <cell r="H836">
            <v>-15</v>
          </cell>
          <cell r="I836">
            <v>-1.875</v>
          </cell>
          <cell r="J836">
            <v>19991027</v>
          </cell>
          <cell r="K836" t="str">
            <v>5110201009</v>
          </cell>
          <cell r="L836" t="str">
            <v>6210406013</v>
          </cell>
          <cell r="M836" t="str">
            <v>9100000017</v>
          </cell>
        </row>
        <row r="837">
          <cell r="A837" t="str">
            <v>T008</v>
          </cell>
          <cell r="B837">
            <v>3105010003</v>
          </cell>
          <cell r="C837" t="str">
            <v>ADHERENTE</v>
          </cell>
          <cell r="D837" t="str">
            <v>E1</v>
          </cell>
          <cell r="E837">
            <v>364</v>
          </cell>
          <cell r="F837">
            <v>2</v>
          </cell>
          <cell r="G837">
            <v>0.125</v>
          </cell>
          <cell r="H837">
            <v>-25</v>
          </cell>
          <cell r="I837">
            <v>-3.125</v>
          </cell>
          <cell r="J837">
            <v>19991027</v>
          </cell>
          <cell r="K837" t="str">
            <v>5110201009</v>
          </cell>
          <cell r="L837" t="str">
            <v>6210406013</v>
          </cell>
          <cell r="M837" t="str">
            <v>9100000017</v>
          </cell>
        </row>
        <row r="838">
          <cell r="A838" t="str">
            <v>T008</v>
          </cell>
          <cell r="B838">
            <v>3105010003</v>
          </cell>
          <cell r="C838" t="str">
            <v>ADHERENTE</v>
          </cell>
          <cell r="D838" t="str">
            <v>E1</v>
          </cell>
          <cell r="E838">
            <v>365</v>
          </cell>
          <cell r="F838">
            <v>2</v>
          </cell>
          <cell r="G838">
            <v>0.125</v>
          </cell>
          <cell r="H838">
            <v>-32</v>
          </cell>
          <cell r="I838">
            <v>-4</v>
          </cell>
          <cell r="J838">
            <v>19991027</v>
          </cell>
          <cell r="K838" t="str">
            <v>5110201009</v>
          </cell>
          <cell r="L838" t="str">
            <v>6210406013</v>
          </cell>
          <cell r="M838" t="str">
            <v>9100000017</v>
          </cell>
        </row>
        <row r="839">
          <cell r="A839" t="str">
            <v>T008</v>
          </cell>
          <cell r="B839">
            <v>3105010003</v>
          </cell>
          <cell r="C839" t="str">
            <v>ADHERENTE</v>
          </cell>
          <cell r="D839" t="str">
            <v>E1</v>
          </cell>
          <cell r="E839">
            <v>366</v>
          </cell>
          <cell r="F839">
            <v>2</v>
          </cell>
          <cell r="G839">
            <v>0.125</v>
          </cell>
          <cell r="H839">
            <v>-15</v>
          </cell>
          <cell r="I839">
            <v>-1.875</v>
          </cell>
          <cell r="J839">
            <v>19991027</v>
          </cell>
          <cell r="K839" t="str">
            <v>5110201009</v>
          </cell>
          <cell r="L839" t="str">
            <v>6210406013</v>
          </cell>
          <cell r="M839" t="str">
            <v>9100000017</v>
          </cell>
        </row>
        <row r="840">
          <cell r="A840" t="str">
            <v>T008</v>
          </cell>
          <cell r="B840">
            <v>3105010003</v>
          </cell>
          <cell r="C840" t="str">
            <v>ADHERENTE</v>
          </cell>
          <cell r="D840" t="str">
            <v>E1</v>
          </cell>
          <cell r="E840">
            <v>368</v>
          </cell>
          <cell r="F840">
            <v>2</v>
          </cell>
          <cell r="G840">
            <v>0.125</v>
          </cell>
          <cell r="H840">
            <v>-30</v>
          </cell>
          <cell r="I840">
            <v>-3.75</v>
          </cell>
          <cell r="J840">
            <v>19991029</v>
          </cell>
          <cell r="K840" t="str">
            <v>5110201009</v>
          </cell>
          <cell r="L840" t="str">
            <v>6210406013</v>
          </cell>
          <cell r="M840" t="str">
            <v>9100000017</v>
          </cell>
        </row>
        <row r="841">
          <cell r="A841" t="str">
            <v>T008</v>
          </cell>
          <cell r="B841">
            <v>3105010003</v>
          </cell>
          <cell r="C841" t="str">
            <v>ADHERENTE</v>
          </cell>
          <cell r="D841" t="str">
            <v>E1</v>
          </cell>
          <cell r="E841">
            <v>369</v>
          </cell>
          <cell r="F841">
            <v>2</v>
          </cell>
          <cell r="G841">
            <v>0.125</v>
          </cell>
          <cell r="H841">
            <v>-22</v>
          </cell>
          <cell r="I841">
            <v>-2.75</v>
          </cell>
          <cell r="J841">
            <v>19991029</v>
          </cell>
          <cell r="K841" t="str">
            <v>5110201009</v>
          </cell>
          <cell r="L841" t="str">
            <v>6210406013</v>
          </cell>
          <cell r="M841" t="str">
            <v>9100000017</v>
          </cell>
        </row>
        <row r="842">
          <cell r="A842" t="str">
            <v>T008</v>
          </cell>
          <cell r="B842">
            <v>3105010003</v>
          </cell>
          <cell r="C842" t="str">
            <v>ADHERENTE</v>
          </cell>
          <cell r="D842" t="str">
            <v>E1</v>
          </cell>
          <cell r="E842">
            <v>370</v>
          </cell>
          <cell r="F842">
            <v>2</v>
          </cell>
          <cell r="G842">
            <v>0.125</v>
          </cell>
          <cell r="H842">
            <v>-24</v>
          </cell>
          <cell r="I842">
            <v>-3</v>
          </cell>
          <cell r="J842">
            <v>19991029</v>
          </cell>
          <cell r="K842" t="str">
            <v>5110201009</v>
          </cell>
          <cell r="L842" t="str">
            <v>6210406013</v>
          </cell>
          <cell r="M842" t="str">
            <v>9100000017</v>
          </cell>
        </row>
        <row r="843">
          <cell r="A843" t="str">
            <v>T008</v>
          </cell>
          <cell r="B843">
            <v>3105010003</v>
          </cell>
          <cell r="C843" t="str">
            <v>ADHERENTE</v>
          </cell>
          <cell r="D843" t="str">
            <v>E1</v>
          </cell>
          <cell r="E843">
            <v>371</v>
          </cell>
          <cell r="F843">
            <v>2</v>
          </cell>
          <cell r="G843">
            <v>0.125</v>
          </cell>
          <cell r="H843">
            <v>-22</v>
          </cell>
          <cell r="I843">
            <v>-2.75</v>
          </cell>
          <cell r="J843">
            <v>19991029</v>
          </cell>
          <cell r="K843" t="str">
            <v>5110201009</v>
          </cell>
          <cell r="L843" t="str">
            <v>6210406013</v>
          </cell>
          <cell r="M843" t="str">
            <v>9100000017</v>
          </cell>
        </row>
        <row r="844">
          <cell r="A844" t="str">
            <v>T008</v>
          </cell>
          <cell r="B844">
            <v>3105010003</v>
          </cell>
          <cell r="C844" t="str">
            <v>ADHERENTE</v>
          </cell>
          <cell r="D844" t="str">
            <v>E1</v>
          </cell>
          <cell r="E844">
            <v>372</v>
          </cell>
          <cell r="F844">
            <v>2</v>
          </cell>
          <cell r="G844">
            <v>0.125</v>
          </cell>
          <cell r="H844">
            <v>-39</v>
          </cell>
          <cell r="I844">
            <v>-4.875</v>
          </cell>
          <cell r="J844">
            <v>19991029</v>
          </cell>
          <cell r="K844" t="str">
            <v>5110201009</v>
          </cell>
          <cell r="L844" t="str">
            <v>6210406013</v>
          </cell>
          <cell r="M844" t="str">
            <v>9100000017</v>
          </cell>
        </row>
        <row r="845">
          <cell r="A845" t="str">
            <v>T008</v>
          </cell>
          <cell r="B845">
            <v>3105010003</v>
          </cell>
          <cell r="C845" t="str">
            <v>ADHERENTE</v>
          </cell>
          <cell r="D845" t="str">
            <v>E1</v>
          </cell>
          <cell r="E845">
            <v>373</v>
          </cell>
          <cell r="F845">
            <v>2</v>
          </cell>
          <cell r="G845">
            <v>0.125</v>
          </cell>
          <cell r="H845">
            <v>-14</v>
          </cell>
          <cell r="I845">
            <v>-1.75</v>
          </cell>
          <cell r="J845">
            <v>19991029</v>
          </cell>
          <cell r="K845" t="str">
            <v>5110201009</v>
          </cell>
          <cell r="L845" t="str">
            <v>6210406013</v>
          </cell>
          <cell r="M845" t="str">
            <v>9100000017</v>
          </cell>
        </row>
        <row r="846">
          <cell r="A846" t="str">
            <v>T008</v>
          </cell>
          <cell r="B846">
            <v>3105010003</v>
          </cell>
          <cell r="C846" t="str">
            <v>ADHERENTE</v>
          </cell>
          <cell r="D846" t="str">
            <v>E1</v>
          </cell>
          <cell r="E846">
            <v>374</v>
          </cell>
          <cell r="F846">
            <v>2</v>
          </cell>
          <cell r="G846">
            <v>0.125</v>
          </cell>
          <cell r="H846">
            <v>-14</v>
          </cell>
          <cell r="I846">
            <v>-1.75</v>
          </cell>
          <cell r="J846">
            <v>19991029</v>
          </cell>
          <cell r="K846" t="str">
            <v>5110201009</v>
          </cell>
          <cell r="L846" t="str">
            <v>6210406013</v>
          </cell>
          <cell r="M846" t="str">
            <v>9100000017</v>
          </cell>
        </row>
        <row r="847">
          <cell r="A847" t="str">
            <v>T008</v>
          </cell>
          <cell r="B847">
            <v>3105010003</v>
          </cell>
          <cell r="C847" t="str">
            <v>ADHERENTE</v>
          </cell>
          <cell r="D847" t="str">
            <v>E1</v>
          </cell>
          <cell r="E847">
            <v>375</v>
          </cell>
          <cell r="F847">
            <v>2</v>
          </cell>
          <cell r="G847">
            <v>0.125</v>
          </cell>
          <cell r="H847">
            <v>-11</v>
          </cell>
          <cell r="I847">
            <v>-1.375</v>
          </cell>
          <cell r="J847">
            <v>19991029</v>
          </cell>
          <cell r="K847" t="str">
            <v>5110201009</v>
          </cell>
          <cell r="L847" t="str">
            <v>6210406013</v>
          </cell>
          <cell r="M847" t="str">
            <v>9100000017</v>
          </cell>
        </row>
        <row r="848">
          <cell r="A848" t="str">
            <v>T008</v>
          </cell>
          <cell r="B848">
            <v>3105010003</v>
          </cell>
          <cell r="C848" t="str">
            <v>ADHERENTE</v>
          </cell>
          <cell r="D848" t="str">
            <v>E1</v>
          </cell>
          <cell r="E848">
            <v>376</v>
          </cell>
          <cell r="F848">
            <v>2</v>
          </cell>
          <cell r="G848">
            <v>0.125</v>
          </cell>
          <cell r="H848">
            <v>-35</v>
          </cell>
          <cell r="I848">
            <v>-4.375</v>
          </cell>
          <cell r="J848">
            <v>19991029</v>
          </cell>
          <cell r="K848" t="str">
            <v>5110201009</v>
          </cell>
          <cell r="L848" t="str">
            <v>6210406013</v>
          </cell>
          <cell r="M848" t="str">
            <v>9100000017</v>
          </cell>
        </row>
        <row r="849">
          <cell r="A849" t="str">
            <v>T008</v>
          </cell>
          <cell r="B849">
            <v>3105010003</v>
          </cell>
          <cell r="C849" t="str">
            <v>ADHERENTE</v>
          </cell>
          <cell r="D849" t="str">
            <v>E1</v>
          </cell>
          <cell r="E849">
            <v>377</v>
          </cell>
          <cell r="F849">
            <v>2</v>
          </cell>
          <cell r="G849">
            <v>0.125</v>
          </cell>
          <cell r="H849">
            <v>-11.7</v>
          </cell>
          <cell r="I849">
            <v>-1.4624999999999999</v>
          </cell>
          <cell r="J849">
            <v>19991029</v>
          </cell>
          <cell r="K849" t="str">
            <v>5110201009</v>
          </cell>
          <cell r="L849" t="str">
            <v>6210406013</v>
          </cell>
          <cell r="M849" t="str">
            <v>9100000017</v>
          </cell>
        </row>
        <row r="850">
          <cell r="A850" t="str">
            <v>T008</v>
          </cell>
          <cell r="B850">
            <v>3105010003</v>
          </cell>
          <cell r="C850" t="str">
            <v>ADHERENTE</v>
          </cell>
          <cell r="D850" t="str">
            <v>E1</v>
          </cell>
          <cell r="E850">
            <v>379</v>
          </cell>
          <cell r="F850">
            <v>2</v>
          </cell>
          <cell r="G850">
            <v>0.125</v>
          </cell>
          <cell r="H850">
            <v>-11.7</v>
          </cell>
          <cell r="I850">
            <v>-1.4624999999999999</v>
          </cell>
          <cell r="J850">
            <v>19991029</v>
          </cell>
          <cell r="K850" t="str">
            <v>5110201009</v>
          </cell>
          <cell r="L850" t="str">
            <v>6210406013</v>
          </cell>
          <cell r="M850" t="str">
            <v>9100000017</v>
          </cell>
        </row>
        <row r="851">
          <cell r="A851" t="str">
            <v>T008</v>
          </cell>
          <cell r="B851">
            <v>3105010003</v>
          </cell>
          <cell r="C851" t="str">
            <v>ADHERENTE</v>
          </cell>
          <cell r="D851" t="str">
            <v>E1</v>
          </cell>
          <cell r="E851">
            <v>380</v>
          </cell>
          <cell r="F851">
            <v>2</v>
          </cell>
          <cell r="G851">
            <v>0.125</v>
          </cell>
          <cell r="H851">
            <v>-24</v>
          </cell>
          <cell r="I851">
            <v>-3</v>
          </cell>
          <cell r="J851">
            <v>19991029</v>
          </cell>
          <cell r="K851" t="str">
            <v>5110201009</v>
          </cell>
          <cell r="L851" t="str">
            <v>6210406013</v>
          </cell>
          <cell r="M851" t="str">
            <v>9100000017</v>
          </cell>
        </row>
        <row r="852">
          <cell r="A852" t="str">
            <v>T008</v>
          </cell>
          <cell r="B852">
            <v>3105010003</v>
          </cell>
          <cell r="C852" t="str">
            <v>ADHERENTE</v>
          </cell>
          <cell r="D852" t="str">
            <v>E1</v>
          </cell>
          <cell r="E852">
            <v>381</v>
          </cell>
          <cell r="F852">
            <v>2</v>
          </cell>
          <cell r="G852">
            <v>0.125</v>
          </cell>
          <cell r="H852">
            <v>-10</v>
          </cell>
          <cell r="I852">
            <v>-1.25</v>
          </cell>
          <cell r="J852">
            <v>19991029</v>
          </cell>
          <cell r="K852" t="str">
            <v>5110201009</v>
          </cell>
          <cell r="L852" t="str">
            <v>6210406013</v>
          </cell>
          <cell r="M852" t="str">
            <v>9100000017</v>
          </cell>
        </row>
        <row r="853">
          <cell r="A853" t="str">
            <v>T008</v>
          </cell>
          <cell r="B853">
            <v>3105010003</v>
          </cell>
          <cell r="C853" t="str">
            <v>ADHERENTE</v>
          </cell>
          <cell r="D853" t="str">
            <v>E1</v>
          </cell>
          <cell r="E853">
            <v>382</v>
          </cell>
          <cell r="F853">
            <v>2</v>
          </cell>
          <cell r="G853">
            <v>0.125</v>
          </cell>
          <cell r="H853">
            <v>-10.5</v>
          </cell>
          <cell r="I853">
            <v>-1.3125</v>
          </cell>
          <cell r="J853">
            <v>19991029</v>
          </cell>
          <cell r="K853" t="str">
            <v>5110201009</v>
          </cell>
          <cell r="L853" t="str">
            <v>6210406013</v>
          </cell>
          <cell r="M853" t="str">
            <v>9100000017</v>
          </cell>
        </row>
        <row r="854">
          <cell r="A854" t="str">
            <v>T008</v>
          </cell>
          <cell r="B854">
            <v>3105010003</v>
          </cell>
          <cell r="C854" t="str">
            <v>ADHERENTE</v>
          </cell>
          <cell r="D854" t="str">
            <v>E1</v>
          </cell>
          <cell r="E854">
            <v>383</v>
          </cell>
          <cell r="F854">
            <v>2</v>
          </cell>
          <cell r="G854">
            <v>0.125</v>
          </cell>
          <cell r="H854">
            <v>-10.5</v>
          </cell>
          <cell r="I854">
            <v>-1.3125</v>
          </cell>
          <cell r="J854">
            <v>19991029</v>
          </cell>
          <cell r="K854" t="str">
            <v>5110201009</v>
          </cell>
          <cell r="L854" t="str">
            <v>6210406013</v>
          </cell>
          <cell r="M854" t="str">
            <v>9100000017</v>
          </cell>
        </row>
        <row r="855">
          <cell r="A855" t="str">
            <v>T008</v>
          </cell>
          <cell r="B855">
            <v>3105010003</v>
          </cell>
          <cell r="C855" t="str">
            <v>ADHERENTE</v>
          </cell>
          <cell r="D855" t="str">
            <v>E1</v>
          </cell>
          <cell r="E855">
            <v>384</v>
          </cell>
          <cell r="F855">
            <v>2</v>
          </cell>
          <cell r="G855">
            <v>0.125</v>
          </cell>
          <cell r="H855">
            <v>-10.3</v>
          </cell>
          <cell r="I855">
            <v>-1.2875000000000001</v>
          </cell>
          <cell r="J855">
            <v>19991029</v>
          </cell>
          <cell r="K855" t="str">
            <v>5110201009</v>
          </cell>
          <cell r="L855" t="str">
            <v>6210406013</v>
          </cell>
          <cell r="M855" t="str">
            <v>9100000017</v>
          </cell>
        </row>
        <row r="856">
          <cell r="A856" t="str">
            <v>T008</v>
          </cell>
          <cell r="B856">
            <v>3105010003</v>
          </cell>
          <cell r="C856" t="str">
            <v>ADHERENTE</v>
          </cell>
          <cell r="D856" t="str">
            <v>E1</v>
          </cell>
          <cell r="E856">
            <v>385</v>
          </cell>
          <cell r="F856">
            <v>2</v>
          </cell>
          <cell r="G856">
            <v>0.125</v>
          </cell>
          <cell r="H856">
            <v>-30</v>
          </cell>
          <cell r="I856">
            <v>-3.75</v>
          </cell>
          <cell r="J856">
            <v>19991031</v>
          </cell>
          <cell r="K856" t="str">
            <v>5110201009</v>
          </cell>
          <cell r="L856" t="str">
            <v>6210406013</v>
          </cell>
          <cell r="M856" t="str">
            <v>9100000017</v>
          </cell>
        </row>
        <row r="857">
          <cell r="A857" t="str">
            <v>T008</v>
          </cell>
          <cell r="B857">
            <v>3105010003</v>
          </cell>
          <cell r="C857" t="str">
            <v>ADHERENTE</v>
          </cell>
          <cell r="D857" t="str">
            <v>E1</v>
          </cell>
          <cell r="E857">
            <v>386</v>
          </cell>
          <cell r="F857">
            <v>2</v>
          </cell>
          <cell r="G857">
            <v>0.125</v>
          </cell>
          <cell r="H857">
            <v>-32.4</v>
          </cell>
          <cell r="I857">
            <v>-4.05</v>
          </cell>
          <cell r="J857">
            <v>19991031</v>
          </cell>
          <cell r="K857" t="str">
            <v>5110201009</v>
          </cell>
          <cell r="L857" t="str">
            <v>6210406013</v>
          </cell>
          <cell r="M857" t="str">
            <v>9100000017</v>
          </cell>
        </row>
        <row r="858">
          <cell r="A858" t="str">
            <v>T008</v>
          </cell>
          <cell r="B858">
            <v>3105010003</v>
          </cell>
          <cell r="C858" t="str">
            <v>ADHERENTE</v>
          </cell>
          <cell r="D858" t="str">
            <v>E1</v>
          </cell>
          <cell r="E858">
            <v>387</v>
          </cell>
          <cell r="F858">
            <v>2</v>
          </cell>
          <cell r="G858">
            <v>0.125</v>
          </cell>
          <cell r="H858">
            <v>-9</v>
          </cell>
          <cell r="I858">
            <v>-1.125</v>
          </cell>
          <cell r="J858">
            <v>19991031</v>
          </cell>
          <cell r="K858" t="str">
            <v>5110201009</v>
          </cell>
          <cell r="L858" t="str">
            <v>6210406013</v>
          </cell>
          <cell r="M858" t="str">
            <v>9100000017</v>
          </cell>
        </row>
        <row r="859">
          <cell r="A859" t="str">
            <v>T008</v>
          </cell>
          <cell r="B859">
            <v>3105010003</v>
          </cell>
          <cell r="C859" t="str">
            <v>ADHERENTE</v>
          </cell>
          <cell r="D859" t="str">
            <v>E1</v>
          </cell>
          <cell r="E859">
            <v>388</v>
          </cell>
          <cell r="F859">
            <v>2</v>
          </cell>
          <cell r="G859">
            <v>0.125</v>
          </cell>
          <cell r="H859">
            <v>-20.399999999999999</v>
          </cell>
          <cell r="I859">
            <v>-2.5499999999999998</v>
          </cell>
          <cell r="J859">
            <v>19991031</v>
          </cell>
          <cell r="K859" t="str">
            <v>5110201009</v>
          </cell>
          <cell r="L859" t="str">
            <v>6210406013</v>
          </cell>
          <cell r="M859" t="str">
            <v>9100000017</v>
          </cell>
        </row>
        <row r="860">
          <cell r="A860" t="str">
            <v>T008</v>
          </cell>
          <cell r="B860">
            <v>3105010003</v>
          </cell>
          <cell r="C860" t="str">
            <v>ADHERENTE</v>
          </cell>
          <cell r="D860" t="str">
            <v>E1</v>
          </cell>
          <cell r="E860">
            <v>389</v>
          </cell>
          <cell r="F860">
            <v>2</v>
          </cell>
          <cell r="G860">
            <v>0.125</v>
          </cell>
          <cell r="H860">
            <v>-24</v>
          </cell>
          <cell r="I860">
            <v>-3</v>
          </cell>
          <cell r="J860">
            <v>19991031</v>
          </cell>
          <cell r="K860" t="str">
            <v>5110201009</v>
          </cell>
          <cell r="L860" t="str">
            <v>6210406013</v>
          </cell>
          <cell r="M860" t="str">
            <v>9100000017</v>
          </cell>
        </row>
        <row r="861">
          <cell r="A861" t="str">
            <v>T008</v>
          </cell>
          <cell r="B861">
            <v>3105010003</v>
          </cell>
          <cell r="C861" t="str">
            <v>ADHERENTE</v>
          </cell>
          <cell r="D861" t="str">
            <v>E1</v>
          </cell>
          <cell r="E861">
            <v>390</v>
          </cell>
          <cell r="F861">
            <v>2</v>
          </cell>
          <cell r="G861">
            <v>0.125</v>
          </cell>
          <cell r="H861">
            <v>-20.399999999999999</v>
          </cell>
          <cell r="I861">
            <v>-2.5499999999999998</v>
          </cell>
          <cell r="J861">
            <v>19991031</v>
          </cell>
          <cell r="K861" t="str">
            <v>5110201009</v>
          </cell>
          <cell r="L861" t="str">
            <v>6210406013</v>
          </cell>
          <cell r="M861" t="str">
            <v>9100000017</v>
          </cell>
        </row>
        <row r="862">
          <cell r="A862" t="str">
            <v>T008</v>
          </cell>
          <cell r="B862">
            <v>3105010003</v>
          </cell>
          <cell r="C862" t="str">
            <v>ADHERENTE</v>
          </cell>
          <cell r="D862" t="str">
            <v>E1</v>
          </cell>
          <cell r="E862">
            <v>391</v>
          </cell>
          <cell r="F862">
            <v>2</v>
          </cell>
          <cell r="G862">
            <v>0.125</v>
          </cell>
          <cell r="H862">
            <v>-24.6</v>
          </cell>
          <cell r="I862">
            <v>-3.0750000000000002</v>
          </cell>
          <cell r="J862">
            <v>19991031</v>
          </cell>
          <cell r="K862" t="str">
            <v>5110201009</v>
          </cell>
          <cell r="L862" t="str">
            <v>6210406013</v>
          </cell>
          <cell r="M862" t="str">
            <v>9100000017</v>
          </cell>
        </row>
        <row r="863">
          <cell r="A863" t="str">
            <v>T008</v>
          </cell>
          <cell r="B863">
            <v>3105010003</v>
          </cell>
          <cell r="C863" t="str">
            <v>ADHERENTE</v>
          </cell>
          <cell r="D863" t="str">
            <v>E1</v>
          </cell>
          <cell r="E863">
            <v>392</v>
          </cell>
          <cell r="F863">
            <v>2</v>
          </cell>
          <cell r="G863">
            <v>0.125</v>
          </cell>
          <cell r="H863">
            <v>-21</v>
          </cell>
          <cell r="I863">
            <v>-2.625</v>
          </cell>
          <cell r="J863">
            <v>19991031</v>
          </cell>
          <cell r="K863" t="str">
            <v>5110201009</v>
          </cell>
          <cell r="L863" t="str">
            <v>6210406013</v>
          </cell>
          <cell r="M863" t="str">
            <v>9100000017</v>
          </cell>
        </row>
        <row r="864">
          <cell r="A864" t="str">
            <v>T008</v>
          </cell>
          <cell r="B864">
            <v>3105010003</v>
          </cell>
          <cell r="C864" t="str">
            <v>ADHERENTE</v>
          </cell>
          <cell r="D864" t="str">
            <v>E1</v>
          </cell>
          <cell r="E864">
            <v>393</v>
          </cell>
          <cell r="F864">
            <v>2</v>
          </cell>
          <cell r="G864">
            <v>0.125</v>
          </cell>
          <cell r="H864">
            <v>-12</v>
          </cell>
          <cell r="I864">
            <v>-1.5</v>
          </cell>
          <cell r="J864">
            <v>19991031</v>
          </cell>
          <cell r="K864" t="str">
            <v>5110201009</v>
          </cell>
          <cell r="L864" t="str">
            <v>6210406013</v>
          </cell>
          <cell r="M864" t="str">
            <v>9100000017</v>
          </cell>
        </row>
        <row r="865">
          <cell r="A865" t="str">
            <v>T008</v>
          </cell>
          <cell r="B865">
            <v>3105010003</v>
          </cell>
          <cell r="C865" t="str">
            <v>ADHERENTE</v>
          </cell>
          <cell r="D865" t="str">
            <v>E1</v>
          </cell>
          <cell r="E865">
            <v>394</v>
          </cell>
          <cell r="F865">
            <v>2</v>
          </cell>
          <cell r="G865">
            <v>0.125</v>
          </cell>
          <cell r="H865">
            <v>-22.2</v>
          </cell>
          <cell r="I865">
            <v>-2.7749999999999999</v>
          </cell>
          <cell r="J865">
            <v>19991031</v>
          </cell>
          <cell r="K865" t="str">
            <v>5110201009</v>
          </cell>
          <cell r="L865" t="str">
            <v>6210406013</v>
          </cell>
          <cell r="M865" t="str">
            <v>9100000017</v>
          </cell>
        </row>
        <row r="866">
          <cell r="A866" t="str">
            <v>T008</v>
          </cell>
          <cell r="B866">
            <v>3105010003</v>
          </cell>
          <cell r="C866" t="str">
            <v>ADHERENTE</v>
          </cell>
          <cell r="D866" t="str">
            <v>E1</v>
          </cell>
          <cell r="E866">
            <v>395</v>
          </cell>
          <cell r="F866">
            <v>2</v>
          </cell>
          <cell r="G866">
            <v>0.125</v>
          </cell>
          <cell r="H866">
            <v>-33.6</v>
          </cell>
          <cell r="I866">
            <v>-4.2</v>
          </cell>
          <cell r="J866">
            <v>19991031</v>
          </cell>
          <cell r="K866" t="str">
            <v>5110201009</v>
          </cell>
          <cell r="L866" t="str">
            <v>6210406013</v>
          </cell>
          <cell r="M866" t="str">
            <v>9100000017</v>
          </cell>
        </row>
        <row r="867">
          <cell r="A867" t="str">
            <v>T008</v>
          </cell>
          <cell r="B867">
            <v>3105010003</v>
          </cell>
          <cell r="C867" t="str">
            <v>ADHERENTE</v>
          </cell>
          <cell r="D867" t="str">
            <v>E1</v>
          </cell>
          <cell r="E867">
            <v>396</v>
          </cell>
          <cell r="F867">
            <v>2</v>
          </cell>
          <cell r="G867">
            <v>0.125</v>
          </cell>
          <cell r="H867">
            <v>-22.2</v>
          </cell>
          <cell r="I867">
            <v>-2.7749999999999999</v>
          </cell>
          <cell r="J867">
            <v>19991031</v>
          </cell>
          <cell r="K867" t="str">
            <v>5110201009</v>
          </cell>
          <cell r="L867" t="str">
            <v>6210406013</v>
          </cell>
          <cell r="M867" t="str">
            <v>9100000017</v>
          </cell>
        </row>
        <row r="868">
          <cell r="A868" t="str">
            <v>T008</v>
          </cell>
          <cell r="B868">
            <v>3105010003</v>
          </cell>
          <cell r="C868" t="str">
            <v>ADHERENTE</v>
          </cell>
          <cell r="D868" t="str">
            <v>E1</v>
          </cell>
          <cell r="E868">
            <v>397</v>
          </cell>
          <cell r="F868">
            <v>2</v>
          </cell>
          <cell r="G868">
            <v>0.125</v>
          </cell>
          <cell r="H868">
            <v>-7.8</v>
          </cell>
          <cell r="I868">
            <v>-0.97499999999999998</v>
          </cell>
          <cell r="J868">
            <v>19991031</v>
          </cell>
          <cell r="K868" t="str">
            <v>5110201009</v>
          </cell>
          <cell r="L868" t="str">
            <v>6210406013</v>
          </cell>
          <cell r="M868" t="str">
            <v>9100000017</v>
          </cell>
        </row>
        <row r="869">
          <cell r="A869" t="str">
            <v>T008</v>
          </cell>
          <cell r="B869">
            <v>3105010003</v>
          </cell>
          <cell r="C869" t="str">
            <v>ADHERENTE</v>
          </cell>
          <cell r="D869" t="str">
            <v>E1</v>
          </cell>
          <cell r="E869">
            <v>398</v>
          </cell>
          <cell r="F869">
            <v>2</v>
          </cell>
          <cell r="G869">
            <v>0.125</v>
          </cell>
          <cell r="H869">
            <v>-50</v>
          </cell>
          <cell r="I869">
            <v>-6.25</v>
          </cell>
          <cell r="J869">
            <v>19991031</v>
          </cell>
          <cell r="K869" t="str">
            <v>5110201009</v>
          </cell>
          <cell r="L869" t="str">
            <v>6210406013</v>
          </cell>
          <cell r="M869" t="str">
            <v>9100000017</v>
          </cell>
        </row>
        <row r="870">
          <cell r="A870" t="str">
            <v>T008</v>
          </cell>
          <cell r="B870">
            <v>3105010003</v>
          </cell>
          <cell r="C870" t="str">
            <v>ADHERENTE</v>
          </cell>
          <cell r="D870" t="str">
            <v>E1</v>
          </cell>
          <cell r="E870">
            <v>399</v>
          </cell>
          <cell r="F870">
            <v>2</v>
          </cell>
          <cell r="G870">
            <v>0.125</v>
          </cell>
          <cell r="H870">
            <v>-32.5</v>
          </cell>
          <cell r="I870">
            <v>-4.0625</v>
          </cell>
          <cell r="J870">
            <v>19991031</v>
          </cell>
          <cell r="K870" t="str">
            <v>5110201009</v>
          </cell>
          <cell r="L870" t="str">
            <v>6210406013</v>
          </cell>
          <cell r="M870" t="str">
            <v>9100000017</v>
          </cell>
        </row>
        <row r="871">
          <cell r="A871" t="str">
            <v>T008</v>
          </cell>
          <cell r="B871">
            <v>3105010003</v>
          </cell>
          <cell r="C871" t="str">
            <v>ADHERENTE</v>
          </cell>
          <cell r="D871" t="str">
            <v>E1</v>
          </cell>
          <cell r="E871">
            <v>400</v>
          </cell>
          <cell r="F871">
            <v>2</v>
          </cell>
          <cell r="G871">
            <v>0.125</v>
          </cell>
          <cell r="H871">
            <v>-35.1</v>
          </cell>
          <cell r="I871">
            <v>-4.3875000000000002</v>
          </cell>
          <cell r="J871">
            <v>19991031</v>
          </cell>
          <cell r="K871" t="str">
            <v>5110201009</v>
          </cell>
          <cell r="L871" t="str">
            <v>6210406013</v>
          </cell>
          <cell r="M871" t="str">
            <v>9100000017</v>
          </cell>
        </row>
        <row r="872">
          <cell r="A872" t="str">
            <v>T008</v>
          </cell>
          <cell r="B872">
            <v>3105010003</v>
          </cell>
          <cell r="C872" t="str">
            <v>ADHERENTE</v>
          </cell>
          <cell r="D872" t="str">
            <v>E1</v>
          </cell>
          <cell r="E872">
            <v>401</v>
          </cell>
          <cell r="F872">
            <v>2</v>
          </cell>
          <cell r="G872">
            <v>0.125</v>
          </cell>
          <cell r="H872">
            <v>-9.4</v>
          </cell>
          <cell r="I872">
            <v>-1.175</v>
          </cell>
          <cell r="J872">
            <v>19991031</v>
          </cell>
          <cell r="K872" t="str">
            <v>5110201009</v>
          </cell>
          <cell r="L872" t="str">
            <v>6210406013</v>
          </cell>
          <cell r="M872" t="str">
            <v>9100000017</v>
          </cell>
        </row>
        <row r="873">
          <cell r="A873" t="str">
            <v>P012</v>
          </cell>
          <cell r="B873">
            <v>3105010011</v>
          </cell>
          <cell r="C873" t="str">
            <v>GLIFOWET</v>
          </cell>
          <cell r="D873" t="str">
            <v>N1</v>
          </cell>
          <cell r="E873">
            <v>302</v>
          </cell>
          <cell r="F873">
            <v>2</v>
          </cell>
          <cell r="G873">
            <v>4.0609999999999999</v>
          </cell>
          <cell r="H873">
            <v>-7</v>
          </cell>
          <cell r="I873">
            <v>-28.427</v>
          </cell>
          <cell r="J873">
            <v>19991026</v>
          </cell>
          <cell r="K873" t="str">
            <v>5110201009</v>
          </cell>
          <cell r="L873" t="str">
            <v>6210406013</v>
          </cell>
          <cell r="M873" t="str">
            <v>9100000017</v>
          </cell>
        </row>
        <row r="874">
          <cell r="A874" t="str">
            <v>P012</v>
          </cell>
          <cell r="B874">
            <v>3105010011</v>
          </cell>
          <cell r="C874" t="str">
            <v>GLIFOWET</v>
          </cell>
          <cell r="D874" t="str">
            <v>N1</v>
          </cell>
          <cell r="E874">
            <v>303</v>
          </cell>
          <cell r="F874">
            <v>2</v>
          </cell>
          <cell r="G874">
            <v>4.0609999999999999</v>
          </cell>
          <cell r="H874">
            <v>-2</v>
          </cell>
          <cell r="I874">
            <v>-8.1219999999999999</v>
          </cell>
          <cell r="J874">
            <v>19991026</v>
          </cell>
          <cell r="K874" t="str">
            <v>5110201009</v>
          </cell>
          <cell r="L874" t="str">
            <v>6210406013</v>
          </cell>
          <cell r="M874" t="str">
            <v>9100000017</v>
          </cell>
        </row>
        <row r="875">
          <cell r="A875" t="str">
            <v>P012</v>
          </cell>
          <cell r="B875">
            <v>3105010011</v>
          </cell>
          <cell r="C875" t="str">
            <v>GLIFOWET</v>
          </cell>
          <cell r="D875" t="str">
            <v>N1</v>
          </cell>
          <cell r="E875">
            <v>304</v>
          </cell>
          <cell r="F875">
            <v>2</v>
          </cell>
          <cell r="G875">
            <v>4.0609999999999999</v>
          </cell>
          <cell r="H875">
            <v>-8</v>
          </cell>
          <cell r="I875">
            <v>-32.488</v>
          </cell>
          <cell r="J875">
            <v>19991026</v>
          </cell>
          <cell r="K875" t="str">
            <v>5110201009</v>
          </cell>
          <cell r="L875" t="str">
            <v>6210406013</v>
          </cell>
          <cell r="M875" t="str">
            <v>9100000017</v>
          </cell>
        </row>
        <row r="876">
          <cell r="A876" t="str">
            <v>P012</v>
          </cell>
          <cell r="B876">
            <v>3105010011</v>
          </cell>
          <cell r="C876" t="str">
            <v>GLIFOWET</v>
          </cell>
          <cell r="D876" t="str">
            <v>N1</v>
          </cell>
          <cell r="E876">
            <v>305</v>
          </cell>
          <cell r="F876">
            <v>2</v>
          </cell>
          <cell r="G876">
            <v>4.0609999999999999</v>
          </cell>
          <cell r="H876">
            <v>-1.5</v>
          </cell>
          <cell r="I876">
            <v>-6.0914999999999999</v>
          </cell>
          <cell r="J876">
            <v>19991026</v>
          </cell>
          <cell r="K876" t="str">
            <v>5110201009</v>
          </cell>
          <cell r="L876" t="str">
            <v>6210406013</v>
          </cell>
          <cell r="M876" t="str">
            <v>9100000017</v>
          </cell>
        </row>
        <row r="877">
          <cell r="A877" t="str">
            <v>TE02</v>
          </cell>
          <cell r="B877">
            <v>3105010013</v>
          </cell>
          <cell r="C877" t="str">
            <v>SANDOWET</v>
          </cell>
          <cell r="D877" t="str">
            <v>61</v>
          </cell>
          <cell r="E877">
            <v>627</v>
          </cell>
          <cell r="F877">
            <v>1</v>
          </cell>
          <cell r="G877">
            <v>2.5299999999999998</v>
          </cell>
          <cell r="H877">
            <v>-2</v>
          </cell>
          <cell r="I877">
            <v>-5.0599999999999996</v>
          </cell>
          <cell r="J877">
            <v>19991031</v>
          </cell>
          <cell r="K877" t="str">
            <v>1140301007</v>
          </cell>
          <cell r="L877" t="str">
            <v>6210406001</v>
          </cell>
        </row>
        <row r="878">
          <cell r="A878" t="str">
            <v>TG01</v>
          </cell>
          <cell r="B878">
            <v>3105010013</v>
          </cell>
          <cell r="C878" t="str">
            <v>SANDOWET</v>
          </cell>
          <cell r="D878" t="str">
            <v>61</v>
          </cell>
          <cell r="E878">
            <v>630</v>
          </cell>
          <cell r="F878">
            <v>2</v>
          </cell>
          <cell r="G878">
            <v>2.5299999999999998</v>
          </cell>
          <cell r="H878">
            <v>-2</v>
          </cell>
          <cell r="I878">
            <v>-5.0599999999999996</v>
          </cell>
          <cell r="J878">
            <v>19991031</v>
          </cell>
          <cell r="K878" t="str">
            <v>1140301007</v>
          </cell>
          <cell r="L878" t="str">
            <v>6210406001</v>
          </cell>
        </row>
        <row r="879">
          <cell r="A879" t="str">
            <v>P023</v>
          </cell>
          <cell r="B879">
            <v>3105010013</v>
          </cell>
          <cell r="C879" t="str">
            <v>SANDOWET</v>
          </cell>
          <cell r="D879" t="str">
            <v>B1</v>
          </cell>
          <cell r="E879">
            <v>265</v>
          </cell>
          <cell r="F879">
            <v>3</v>
          </cell>
          <cell r="G879">
            <v>2.5299999999999998</v>
          </cell>
          <cell r="H879">
            <v>-18.5</v>
          </cell>
          <cell r="I879">
            <v>-46.805</v>
          </cell>
          <cell r="J879">
            <v>19991030</v>
          </cell>
          <cell r="K879" t="str">
            <v>1140306007</v>
          </cell>
          <cell r="L879" t="str">
            <v>6210406006</v>
          </cell>
          <cell r="M879" t="str">
            <v>9100000008</v>
          </cell>
        </row>
        <row r="880">
          <cell r="A880" t="str">
            <v>P023</v>
          </cell>
          <cell r="B880">
            <v>3105010013</v>
          </cell>
          <cell r="C880" t="str">
            <v>SANDOWET</v>
          </cell>
          <cell r="D880" t="str">
            <v>B1</v>
          </cell>
          <cell r="E880">
            <v>266</v>
          </cell>
          <cell r="F880">
            <v>2</v>
          </cell>
          <cell r="G880">
            <v>2.5299999999999998</v>
          </cell>
          <cell r="H880">
            <v>-8.5</v>
          </cell>
          <cell r="I880">
            <v>-21.504999999999999</v>
          </cell>
          <cell r="J880">
            <v>19991030</v>
          </cell>
          <cell r="K880" t="str">
            <v>1140306007</v>
          </cell>
          <cell r="L880" t="str">
            <v>6210406006</v>
          </cell>
          <cell r="M880" t="str">
            <v>9100000008</v>
          </cell>
        </row>
        <row r="881">
          <cell r="A881" t="str">
            <v>P014</v>
          </cell>
          <cell r="B881">
            <v>3105010017</v>
          </cell>
          <cell r="C881" t="str">
            <v>LEROWET</v>
          </cell>
          <cell r="D881" t="str">
            <v>S1</v>
          </cell>
          <cell r="E881">
            <v>304</v>
          </cell>
          <cell r="F881">
            <v>1</v>
          </cell>
          <cell r="G881">
            <v>1.66</v>
          </cell>
          <cell r="H881">
            <v>-35</v>
          </cell>
          <cell r="I881">
            <v>-58.099999999999994</v>
          </cell>
          <cell r="J881">
            <v>19991031</v>
          </cell>
          <cell r="K881" t="str">
            <v>1140305007</v>
          </cell>
          <cell r="L881" t="str">
            <v>6210406005</v>
          </cell>
          <cell r="M881" t="str">
            <v>9100000005</v>
          </cell>
        </row>
        <row r="882">
          <cell r="A882" t="str">
            <v>MD01</v>
          </cell>
          <cell r="B882">
            <v>3105010020</v>
          </cell>
          <cell r="C882" t="str">
            <v>RISO SPRAY</v>
          </cell>
          <cell r="D882" t="str">
            <v>63</v>
          </cell>
          <cell r="E882">
            <v>620</v>
          </cell>
          <cell r="F882">
            <v>4</v>
          </cell>
          <cell r="G882">
            <v>2.25</v>
          </cell>
          <cell r="H882">
            <v>-24</v>
          </cell>
          <cell r="I882">
            <v>-54</v>
          </cell>
          <cell r="J882">
            <v>19991031</v>
          </cell>
          <cell r="K882" t="str">
            <v>1140303007</v>
          </cell>
          <cell r="L882" t="str">
            <v>6210406003</v>
          </cell>
        </row>
        <row r="883">
          <cell r="A883" t="str">
            <v>MD03</v>
          </cell>
          <cell r="B883">
            <v>3105010020</v>
          </cell>
          <cell r="C883" t="str">
            <v>RISO SPRAY</v>
          </cell>
          <cell r="D883" t="str">
            <v>63</v>
          </cell>
          <cell r="E883">
            <v>619</v>
          </cell>
          <cell r="F883">
            <v>6</v>
          </cell>
          <cell r="G883">
            <v>2.25</v>
          </cell>
          <cell r="H883">
            <v>-41</v>
          </cell>
          <cell r="I883">
            <v>-92.25</v>
          </cell>
          <cell r="J883">
            <v>19991031</v>
          </cell>
          <cell r="K883" t="str">
            <v>1140303007</v>
          </cell>
          <cell r="L883" t="str">
            <v>6210406003</v>
          </cell>
        </row>
        <row r="884">
          <cell r="A884" t="str">
            <v>EA01</v>
          </cell>
          <cell r="B884">
            <v>3105010020</v>
          </cell>
          <cell r="C884" t="str">
            <v>RISO SPRAY</v>
          </cell>
          <cell r="D884" t="str">
            <v>66</v>
          </cell>
          <cell r="E884">
            <v>864</v>
          </cell>
          <cell r="F884">
            <v>1</v>
          </cell>
          <cell r="G884">
            <v>2.2810000000000001</v>
          </cell>
          <cell r="H884">
            <v>-8.6999999999999993</v>
          </cell>
          <cell r="I884">
            <v>-19.8447</v>
          </cell>
          <cell r="J884">
            <v>19991031</v>
          </cell>
          <cell r="K884" t="str">
            <v>1140306007</v>
          </cell>
          <cell r="L884" t="str">
            <v>6210406006</v>
          </cell>
        </row>
        <row r="885">
          <cell r="A885" t="str">
            <v>TL06</v>
          </cell>
          <cell r="B885">
            <v>3105010028</v>
          </cell>
          <cell r="C885" t="str">
            <v>GAMAWET</v>
          </cell>
          <cell r="D885" t="str">
            <v>63</v>
          </cell>
          <cell r="E885">
            <v>621</v>
          </cell>
          <cell r="F885">
            <v>5</v>
          </cell>
          <cell r="G885">
            <v>1.7</v>
          </cell>
          <cell r="H885">
            <v>-13</v>
          </cell>
          <cell r="I885">
            <v>-22.099999999999998</v>
          </cell>
          <cell r="J885">
            <v>19991031</v>
          </cell>
          <cell r="K885" t="str">
            <v>1140303007</v>
          </cell>
          <cell r="L885" t="str">
            <v>6210406003</v>
          </cell>
        </row>
        <row r="886">
          <cell r="A886" t="str">
            <v>MF28</v>
          </cell>
          <cell r="B886">
            <v>3105010028</v>
          </cell>
          <cell r="C886" t="str">
            <v>GAMAWET</v>
          </cell>
          <cell r="D886" t="str">
            <v>65</v>
          </cell>
          <cell r="E886">
            <v>934</v>
          </cell>
          <cell r="F886">
            <v>6</v>
          </cell>
          <cell r="G886">
            <v>1.7</v>
          </cell>
          <cell r="H886">
            <v>-15</v>
          </cell>
          <cell r="I886">
            <v>-25.5</v>
          </cell>
          <cell r="J886">
            <v>19991031</v>
          </cell>
          <cell r="K886" t="str">
            <v>1140305007</v>
          </cell>
          <cell r="L886" t="str">
            <v>6210406005</v>
          </cell>
        </row>
        <row r="887">
          <cell r="A887" t="str">
            <v>TL04</v>
          </cell>
          <cell r="B887">
            <v>3105010028</v>
          </cell>
          <cell r="C887" t="str">
            <v>GAMAWET</v>
          </cell>
          <cell r="D887" t="str">
            <v>65</v>
          </cell>
          <cell r="E887">
            <v>899</v>
          </cell>
          <cell r="F887">
            <v>7</v>
          </cell>
          <cell r="G887">
            <v>1.7</v>
          </cell>
          <cell r="H887">
            <v>-17</v>
          </cell>
          <cell r="I887">
            <v>-28.9</v>
          </cell>
          <cell r="J887">
            <v>19991031</v>
          </cell>
          <cell r="K887" t="str">
            <v>1140305007</v>
          </cell>
          <cell r="L887" t="str">
            <v>6210406005</v>
          </cell>
        </row>
        <row r="888">
          <cell r="A888" t="str">
            <v>TO03</v>
          </cell>
          <cell r="B888">
            <v>3105010028</v>
          </cell>
          <cell r="C888" t="str">
            <v>GAMAWET</v>
          </cell>
          <cell r="D888" t="str">
            <v>S1</v>
          </cell>
          <cell r="E888">
            <v>330</v>
          </cell>
          <cell r="F888">
            <v>3</v>
          </cell>
          <cell r="G888">
            <v>1.7</v>
          </cell>
          <cell r="H888">
            <v>-180</v>
          </cell>
          <cell r="I888">
            <v>-306</v>
          </cell>
          <cell r="J888">
            <v>19991031</v>
          </cell>
          <cell r="K888" t="str">
            <v>1140305007</v>
          </cell>
          <cell r="L888" t="str">
            <v>6210406005</v>
          </cell>
          <cell r="M888" t="str">
            <v>9100000005</v>
          </cell>
        </row>
        <row r="889">
          <cell r="A889" t="str">
            <v>TO03</v>
          </cell>
          <cell r="B889">
            <v>3105010028</v>
          </cell>
          <cell r="C889" t="str">
            <v>GAMAWET</v>
          </cell>
          <cell r="D889" t="str">
            <v>S1</v>
          </cell>
          <cell r="E889">
            <v>331</v>
          </cell>
          <cell r="F889">
            <v>1</v>
          </cell>
          <cell r="G889">
            <v>1.7</v>
          </cell>
          <cell r="H889">
            <v>-55</v>
          </cell>
          <cell r="I889">
            <v>-93.5</v>
          </cell>
          <cell r="J889">
            <v>19991031</v>
          </cell>
          <cell r="K889" t="str">
            <v>1140305007</v>
          </cell>
          <cell r="L889" t="str">
            <v>6210406005</v>
          </cell>
          <cell r="M889" t="str">
            <v>9100000005</v>
          </cell>
        </row>
        <row r="890">
          <cell r="A890" t="str">
            <v>TO03</v>
          </cell>
          <cell r="B890">
            <v>3105010028</v>
          </cell>
          <cell r="C890" t="str">
            <v>GAMAWET</v>
          </cell>
          <cell r="D890" t="str">
            <v>S1</v>
          </cell>
          <cell r="E890">
            <v>332</v>
          </cell>
          <cell r="F890">
            <v>2</v>
          </cell>
          <cell r="G890">
            <v>1.7</v>
          </cell>
          <cell r="H890">
            <v>-10</v>
          </cell>
          <cell r="I890">
            <v>-17</v>
          </cell>
          <cell r="J890">
            <v>19991031</v>
          </cell>
          <cell r="K890" t="str">
            <v>1140305007</v>
          </cell>
          <cell r="L890" t="str">
            <v>6210406005</v>
          </cell>
          <cell r="M890" t="str">
            <v>9100000005</v>
          </cell>
        </row>
        <row r="891">
          <cell r="A891" t="str">
            <v>TL04</v>
          </cell>
          <cell r="B891">
            <v>3105010028</v>
          </cell>
          <cell r="C891" t="str">
            <v>GAMAWET</v>
          </cell>
          <cell r="D891" t="str">
            <v>66</v>
          </cell>
          <cell r="E891">
            <v>853</v>
          </cell>
          <cell r="F891">
            <v>4</v>
          </cell>
          <cell r="G891">
            <v>1.7</v>
          </cell>
          <cell r="H891">
            <v>-59</v>
          </cell>
          <cell r="I891">
            <v>-100.3</v>
          </cell>
          <cell r="J891">
            <v>19991031</v>
          </cell>
          <cell r="K891" t="str">
            <v>1140306007</v>
          </cell>
          <cell r="L891" t="str">
            <v>6210406006</v>
          </cell>
        </row>
        <row r="892">
          <cell r="A892" t="str">
            <v>TL05</v>
          </cell>
          <cell r="B892">
            <v>3105010028</v>
          </cell>
          <cell r="C892" t="str">
            <v>GAMAWET</v>
          </cell>
          <cell r="D892" t="str">
            <v>66</v>
          </cell>
          <cell r="E892">
            <v>850</v>
          </cell>
          <cell r="F892">
            <v>4</v>
          </cell>
          <cell r="G892">
            <v>1.7</v>
          </cell>
          <cell r="H892">
            <v>-20</v>
          </cell>
          <cell r="I892">
            <v>-34</v>
          </cell>
          <cell r="J892">
            <v>19991031</v>
          </cell>
          <cell r="K892" t="str">
            <v>1140306007</v>
          </cell>
          <cell r="L892" t="str">
            <v>6210406006</v>
          </cell>
        </row>
        <row r="893">
          <cell r="A893" t="str">
            <v>TL08</v>
          </cell>
          <cell r="B893">
            <v>3105010028</v>
          </cell>
          <cell r="C893" t="str">
            <v>GAMAWET</v>
          </cell>
          <cell r="D893" t="str">
            <v>66</v>
          </cell>
          <cell r="E893">
            <v>851</v>
          </cell>
          <cell r="F893">
            <v>4</v>
          </cell>
          <cell r="G893">
            <v>1.7</v>
          </cell>
          <cell r="H893">
            <v>-22</v>
          </cell>
          <cell r="I893">
            <v>-37.4</v>
          </cell>
          <cell r="J893">
            <v>19991031</v>
          </cell>
          <cell r="K893" t="str">
            <v>1140306007</v>
          </cell>
          <cell r="L893" t="str">
            <v>6210406006</v>
          </cell>
        </row>
        <row r="894">
          <cell r="A894" t="str">
            <v>P012</v>
          </cell>
          <cell r="B894">
            <v>3105010028</v>
          </cell>
          <cell r="C894" t="str">
            <v>GAMAWET</v>
          </cell>
          <cell r="D894" t="str">
            <v>N1</v>
          </cell>
          <cell r="E894">
            <v>332</v>
          </cell>
          <cell r="F894">
            <v>1</v>
          </cell>
          <cell r="G894">
            <v>1.7</v>
          </cell>
          <cell r="H894">
            <v>-7</v>
          </cell>
          <cell r="I894">
            <v>-11.9</v>
          </cell>
          <cell r="J894">
            <v>19991031</v>
          </cell>
          <cell r="K894" t="str">
            <v>5110201009</v>
          </cell>
          <cell r="L894" t="str">
            <v>6210406013</v>
          </cell>
          <cell r="M894" t="str">
            <v>9100000017</v>
          </cell>
        </row>
        <row r="895">
          <cell r="A895" t="str">
            <v>P023</v>
          </cell>
          <cell r="B895">
            <v>3106010026</v>
          </cell>
          <cell r="C895" t="str">
            <v>FUNG.FOLICUR</v>
          </cell>
          <cell r="D895" t="str">
            <v>B1</v>
          </cell>
          <cell r="E895">
            <v>259</v>
          </cell>
          <cell r="F895">
            <v>3</v>
          </cell>
          <cell r="G895">
            <v>26</v>
          </cell>
          <cell r="H895">
            <v>-52</v>
          </cell>
          <cell r="I895">
            <v>-1352</v>
          </cell>
          <cell r="J895">
            <v>19991030</v>
          </cell>
          <cell r="K895" t="str">
            <v>1140301005</v>
          </cell>
          <cell r="L895" t="str">
            <v>6210404001</v>
          </cell>
          <cell r="M895" t="str">
            <v>9100000001</v>
          </cell>
        </row>
        <row r="896">
          <cell r="A896" t="str">
            <v>P023</v>
          </cell>
          <cell r="B896">
            <v>3106010026</v>
          </cell>
          <cell r="C896" t="str">
            <v>FUNG.FOLICUR</v>
          </cell>
          <cell r="D896" t="str">
            <v>B1</v>
          </cell>
          <cell r="E896">
            <v>260</v>
          </cell>
          <cell r="F896">
            <v>3</v>
          </cell>
          <cell r="G896">
            <v>26</v>
          </cell>
          <cell r="H896">
            <v>-87</v>
          </cell>
          <cell r="I896">
            <v>-2262</v>
          </cell>
          <cell r="J896">
            <v>19991030</v>
          </cell>
          <cell r="K896" t="str">
            <v>1140301005</v>
          </cell>
          <cell r="L896" t="str">
            <v>6210404001</v>
          </cell>
          <cell r="M896" t="str">
            <v>9100000001</v>
          </cell>
        </row>
        <row r="897">
          <cell r="A897" t="str">
            <v>P023</v>
          </cell>
          <cell r="B897">
            <v>3106010026</v>
          </cell>
          <cell r="C897" t="str">
            <v>FUNG.FOLICUR</v>
          </cell>
          <cell r="D897" t="str">
            <v>B1</v>
          </cell>
          <cell r="E897">
            <v>261</v>
          </cell>
          <cell r="F897">
            <v>3</v>
          </cell>
          <cell r="G897">
            <v>26</v>
          </cell>
          <cell r="H897">
            <v>-37</v>
          </cell>
          <cell r="I897">
            <v>-962</v>
          </cell>
          <cell r="J897">
            <v>19991030</v>
          </cell>
          <cell r="K897" t="str">
            <v>1140301005</v>
          </cell>
          <cell r="L897" t="str">
            <v>6210404001</v>
          </cell>
          <cell r="M897" t="str">
            <v>9100000001</v>
          </cell>
        </row>
        <row r="898">
          <cell r="A898" t="str">
            <v>P023</v>
          </cell>
          <cell r="B898">
            <v>3106010026</v>
          </cell>
          <cell r="C898" t="str">
            <v>FUNG.FOLICUR</v>
          </cell>
          <cell r="D898" t="str">
            <v>B1</v>
          </cell>
          <cell r="E898">
            <v>262</v>
          </cell>
          <cell r="F898">
            <v>3</v>
          </cell>
          <cell r="G898">
            <v>26</v>
          </cell>
          <cell r="H898">
            <v>-22</v>
          </cell>
          <cell r="I898">
            <v>-572</v>
          </cell>
          <cell r="J898">
            <v>19991030</v>
          </cell>
          <cell r="K898" t="str">
            <v>1140301005</v>
          </cell>
          <cell r="L898" t="str">
            <v>6210404001</v>
          </cell>
          <cell r="M898" t="str">
            <v>9100000001</v>
          </cell>
        </row>
        <row r="899">
          <cell r="A899" t="str">
            <v>P023</v>
          </cell>
          <cell r="B899">
            <v>3106010026</v>
          </cell>
          <cell r="C899" t="str">
            <v>FUNG.FOLICUR</v>
          </cell>
          <cell r="D899" t="str">
            <v>B1</v>
          </cell>
          <cell r="E899">
            <v>263</v>
          </cell>
          <cell r="F899">
            <v>3</v>
          </cell>
          <cell r="G899">
            <v>26</v>
          </cell>
          <cell r="H899">
            <v>-3</v>
          </cell>
          <cell r="I899">
            <v>-78</v>
          </cell>
          <cell r="J899">
            <v>19991030</v>
          </cell>
          <cell r="K899" t="str">
            <v>1140301005</v>
          </cell>
          <cell r="L899" t="str">
            <v>6210404001</v>
          </cell>
          <cell r="M899" t="str">
            <v>9100000001</v>
          </cell>
        </row>
        <row r="900">
          <cell r="A900" t="str">
            <v>P023</v>
          </cell>
          <cell r="B900">
            <v>3106010026</v>
          </cell>
          <cell r="C900" t="str">
            <v>FUNG.FOLICUR</v>
          </cell>
          <cell r="D900" t="str">
            <v>B1</v>
          </cell>
          <cell r="E900">
            <v>264</v>
          </cell>
          <cell r="F900">
            <v>3</v>
          </cell>
          <cell r="G900">
            <v>26</v>
          </cell>
          <cell r="H900">
            <v>-19</v>
          </cell>
          <cell r="I900">
            <v>-494</v>
          </cell>
          <cell r="J900">
            <v>19991030</v>
          </cell>
          <cell r="K900" t="str">
            <v>1140301005</v>
          </cell>
          <cell r="L900" t="str">
            <v>6210404001</v>
          </cell>
          <cell r="M900" t="str">
            <v>9100000001</v>
          </cell>
        </row>
        <row r="901">
          <cell r="A901" t="str">
            <v>P014</v>
          </cell>
          <cell r="B901">
            <v>3106010026</v>
          </cell>
          <cell r="C901" t="str">
            <v>FUNG.FOLICUR</v>
          </cell>
          <cell r="D901" t="str">
            <v>S1</v>
          </cell>
          <cell r="E901">
            <v>292</v>
          </cell>
          <cell r="F901">
            <v>1</v>
          </cell>
          <cell r="G901">
            <v>26.1</v>
          </cell>
          <cell r="H901">
            <v>-100</v>
          </cell>
          <cell r="I901">
            <v>-2610</v>
          </cell>
          <cell r="J901">
            <v>19991031</v>
          </cell>
          <cell r="K901" t="str">
            <v>1140312005</v>
          </cell>
          <cell r="L901" t="str">
            <v>6210404012</v>
          </cell>
          <cell r="M901" t="str">
            <v>9100000021</v>
          </cell>
        </row>
        <row r="902">
          <cell r="A902" t="str">
            <v>MF09</v>
          </cell>
          <cell r="B902">
            <v>3106010027</v>
          </cell>
          <cell r="C902" t="str">
            <v>FUNG.FORCE CS</v>
          </cell>
          <cell r="D902" t="str">
            <v>63</v>
          </cell>
          <cell r="E902">
            <v>649</v>
          </cell>
          <cell r="F902">
            <v>2</v>
          </cell>
          <cell r="G902">
            <v>140</v>
          </cell>
          <cell r="H902">
            <v>-0.25</v>
          </cell>
          <cell r="I902">
            <v>-35</v>
          </cell>
          <cell r="J902">
            <v>19991031</v>
          </cell>
          <cell r="K902" t="str">
            <v>1140303005</v>
          </cell>
          <cell r="L902" t="str">
            <v>6210404003</v>
          </cell>
        </row>
        <row r="903">
          <cell r="A903" t="str">
            <v>MF29</v>
          </cell>
          <cell r="B903">
            <v>3106010027</v>
          </cell>
          <cell r="C903" t="str">
            <v>FUNG.FORCE CS</v>
          </cell>
          <cell r="D903" t="str">
            <v>63</v>
          </cell>
          <cell r="E903">
            <v>636</v>
          </cell>
          <cell r="F903">
            <v>2</v>
          </cell>
          <cell r="G903">
            <v>140</v>
          </cell>
          <cell r="H903">
            <v>-1.5</v>
          </cell>
          <cell r="I903">
            <v>-210</v>
          </cell>
          <cell r="J903">
            <v>19991031</v>
          </cell>
          <cell r="K903" t="str">
            <v>1140303005</v>
          </cell>
          <cell r="L903" t="str">
            <v>6210404003</v>
          </cell>
        </row>
        <row r="904">
          <cell r="A904" t="str">
            <v>MF32</v>
          </cell>
          <cell r="B904">
            <v>3106010027</v>
          </cell>
          <cell r="C904" t="str">
            <v>FUNG.FORCE CS</v>
          </cell>
          <cell r="D904" t="str">
            <v>63</v>
          </cell>
          <cell r="E904">
            <v>640</v>
          </cell>
          <cell r="F904">
            <v>2</v>
          </cell>
          <cell r="G904">
            <v>140</v>
          </cell>
          <cell r="H904">
            <v>-4</v>
          </cell>
          <cell r="I904">
            <v>-560</v>
          </cell>
          <cell r="J904">
            <v>19991031</v>
          </cell>
          <cell r="K904" t="str">
            <v>1140303005</v>
          </cell>
          <cell r="L904" t="str">
            <v>6210404003</v>
          </cell>
        </row>
        <row r="905">
          <cell r="A905" t="str">
            <v>MF33</v>
          </cell>
          <cell r="B905">
            <v>3106010027</v>
          </cell>
          <cell r="C905" t="str">
            <v>FUNG.FORCE CS</v>
          </cell>
          <cell r="D905" t="str">
            <v>63</v>
          </cell>
          <cell r="E905">
            <v>647</v>
          </cell>
          <cell r="F905">
            <v>2</v>
          </cell>
          <cell r="G905">
            <v>140</v>
          </cell>
          <cell r="H905">
            <v>-1.25</v>
          </cell>
          <cell r="I905">
            <v>-175</v>
          </cell>
          <cell r="J905">
            <v>19991031</v>
          </cell>
          <cell r="K905" t="str">
            <v>1140303005</v>
          </cell>
          <cell r="L905" t="str">
            <v>6210404003</v>
          </cell>
        </row>
        <row r="906">
          <cell r="A906" t="str">
            <v>MF35</v>
          </cell>
          <cell r="B906">
            <v>3106010027</v>
          </cell>
          <cell r="C906" t="str">
            <v>FUNG.FORCE CS</v>
          </cell>
          <cell r="D906" t="str">
            <v>63</v>
          </cell>
          <cell r="E906">
            <v>645</v>
          </cell>
          <cell r="F906">
            <v>2</v>
          </cell>
          <cell r="G906">
            <v>140</v>
          </cell>
          <cell r="H906">
            <v>-1</v>
          </cell>
          <cell r="I906">
            <v>-140</v>
          </cell>
          <cell r="J906">
            <v>19991031</v>
          </cell>
          <cell r="K906" t="str">
            <v>1140303005</v>
          </cell>
          <cell r="L906" t="str">
            <v>6210404003</v>
          </cell>
        </row>
        <row r="907">
          <cell r="A907" t="str">
            <v>MF39</v>
          </cell>
          <cell r="B907">
            <v>3106010027</v>
          </cell>
          <cell r="C907" t="str">
            <v>FUNG.FORCE CS</v>
          </cell>
          <cell r="D907" t="str">
            <v>63</v>
          </cell>
          <cell r="E907">
            <v>634</v>
          </cell>
          <cell r="F907">
            <v>3</v>
          </cell>
          <cell r="G907">
            <v>140</v>
          </cell>
          <cell r="H907">
            <v>-1.08</v>
          </cell>
          <cell r="I907">
            <v>-151.20000000000002</v>
          </cell>
          <cell r="J907">
            <v>19991031</v>
          </cell>
          <cell r="K907" t="str">
            <v>1140303005</v>
          </cell>
          <cell r="L907" t="str">
            <v>6210404003</v>
          </cell>
        </row>
        <row r="908">
          <cell r="A908" t="str">
            <v>P005</v>
          </cell>
          <cell r="B908">
            <v>3106010027</v>
          </cell>
          <cell r="C908" t="str">
            <v>FUNG.FORCE CS</v>
          </cell>
          <cell r="D908" t="str">
            <v>H1</v>
          </cell>
          <cell r="E908">
            <v>204</v>
          </cell>
          <cell r="F908">
            <v>3</v>
          </cell>
          <cell r="G908">
            <v>140</v>
          </cell>
          <cell r="H908">
            <v>-1.05</v>
          </cell>
          <cell r="I908">
            <v>-147</v>
          </cell>
          <cell r="J908">
            <v>19991029</v>
          </cell>
          <cell r="K908" t="str">
            <v>1140303005</v>
          </cell>
          <cell r="L908" t="str">
            <v>6210404003</v>
          </cell>
          <cell r="M908" t="str">
            <v>9100000003</v>
          </cell>
        </row>
        <row r="909">
          <cell r="A909" t="str">
            <v>P005</v>
          </cell>
          <cell r="B909">
            <v>3106010027</v>
          </cell>
          <cell r="C909" t="str">
            <v>FUNG.FORCE CS</v>
          </cell>
          <cell r="D909" t="str">
            <v>H1</v>
          </cell>
          <cell r="E909">
            <v>205</v>
          </cell>
          <cell r="F909">
            <v>2</v>
          </cell>
          <cell r="G909">
            <v>140</v>
          </cell>
          <cell r="H909">
            <v>-0.45</v>
          </cell>
          <cell r="I909">
            <v>-63</v>
          </cell>
          <cell r="J909">
            <v>19991029</v>
          </cell>
          <cell r="K909" t="str">
            <v>1140303005</v>
          </cell>
          <cell r="L909" t="str">
            <v>6210404003</v>
          </cell>
          <cell r="M909" t="str">
            <v>9100000003</v>
          </cell>
        </row>
        <row r="910">
          <cell r="A910" t="str">
            <v>P005</v>
          </cell>
          <cell r="B910">
            <v>3106010027</v>
          </cell>
          <cell r="C910" t="str">
            <v>FUNG.FORCE CS</v>
          </cell>
          <cell r="D910" t="str">
            <v>H1</v>
          </cell>
          <cell r="E910">
            <v>206</v>
          </cell>
          <cell r="F910">
            <v>3</v>
          </cell>
          <cell r="G910">
            <v>140</v>
          </cell>
          <cell r="H910">
            <v>-0.5</v>
          </cell>
          <cell r="I910">
            <v>-70</v>
          </cell>
          <cell r="J910">
            <v>19991029</v>
          </cell>
          <cell r="K910" t="str">
            <v>1140303005</v>
          </cell>
          <cell r="L910" t="str">
            <v>6210404003</v>
          </cell>
          <cell r="M910" t="str">
            <v>9100000003</v>
          </cell>
        </row>
        <row r="911">
          <cell r="A911" t="str">
            <v>P012</v>
          </cell>
          <cell r="B911">
            <v>3106010027</v>
          </cell>
          <cell r="C911" t="str">
            <v>FUNG.FORCE CS</v>
          </cell>
          <cell r="D911" t="str">
            <v>N1</v>
          </cell>
          <cell r="E911">
            <v>324</v>
          </cell>
          <cell r="F911">
            <v>5</v>
          </cell>
          <cell r="G911">
            <v>140</v>
          </cell>
          <cell r="H911">
            <v>-0.35</v>
          </cell>
          <cell r="I911">
            <v>-49</v>
          </cell>
          <cell r="J911">
            <v>19991031</v>
          </cell>
          <cell r="K911" t="str">
            <v>1140303005</v>
          </cell>
          <cell r="L911" t="str">
            <v>6210404003</v>
          </cell>
          <cell r="M911" t="str">
            <v>9100000003</v>
          </cell>
        </row>
        <row r="912">
          <cell r="A912" t="str">
            <v>P012</v>
          </cell>
          <cell r="B912">
            <v>3106010027</v>
          </cell>
          <cell r="C912" t="str">
            <v>FUNG.FORCE CS</v>
          </cell>
          <cell r="D912" t="str">
            <v>N1</v>
          </cell>
          <cell r="E912">
            <v>326</v>
          </cell>
          <cell r="F912">
            <v>2</v>
          </cell>
          <cell r="G912">
            <v>140</v>
          </cell>
          <cell r="H912">
            <v>-0.25</v>
          </cell>
          <cell r="I912">
            <v>-35</v>
          </cell>
          <cell r="J912">
            <v>19991031</v>
          </cell>
          <cell r="K912" t="str">
            <v>1140303005</v>
          </cell>
          <cell r="L912" t="str">
            <v>6210404003</v>
          </cell>
          <cell r="M912" t="str">
            <v>9100000003</v>
          </cell>
        </row>
        <row r="913">
          <cell r="A913" t="str">
            <v>P012</v>
          </cell>
          <cell r="B913">
            <v>3106010027</v>
          </cell>
          <cell r="C913" t="str">
            <v>FUNG.FORCE CS</v>
          </cell>
          <cell r="D913" t="str">
            <v>N1</v>
          </cell>
          <cell r="E913">
            <v>327</v>
          </cell>
          <cell r="F913">
            <v>4</v>
          </cell>
          <cell r="G913">
            <v>140</v>
          </cell>
          <cell r="H913">
            <v>-0.4</v>
          </cell>
          <cell r="I913">
            <v>-56</v>
          </cell>
          <cell r="J913">
            <v>19991031</v>
          </cell>
          <cell r="K913" t="str">
            <v>1140303005</v>
          </cell>
          <cell r="L913" t="str">
            <v>6210404003</v>
          </cell>
          <cell r="M913" t="str">
            <v>9100000003</v>
          </cell>
        </row>
        <row r="914">
          <cell r="A914" t="str">
            <v>P012</v>
          </cell>
          <cell r="B914">
            <v>3106010027</v>
          </cell>
          <cell r="C914" t="str">
            <v>FUNG.FORCE CS</v>
          </cell>
          <cell r="D914" t="str">
            <v>N1</v>
          </cell>
          <cell r="E914">
            <v>330</v>
          </cell>
          <cell r="F914">
            <v>5</v>
          </cell>
          <cell r="G914">
            <v>140</v>
          </cell>
          <cell r="H914">
            <v>-0.5</v>
          </cell>
          <cell r="I914">
            <v>-70</v>
          </cell>
          <cell r="J914">
            <v>19991031</v>
          </cell>
          <cell r="K914" t="str">
            <v>1140303005</v>
          </cell>
          <cell r="L914" t="str">
            <v>6210404003</v>
          </cell>
          <cell r="M914" t="str">
            <v>9100000003</v>
          </cell>
        </row>
        <row r="915">
          <cell r="A915" t="str">
            <v>P012</v>
          </cell>
          <cell r="B915">
            <v>3106010027</v>
          </cell>
          <cell r="C915" t="str">
            <v>FUNG.FORCE CS</v>
          </cell>
          <cell r="D915" t="str">
            <v>N1</v>
          </cell>
          <cell r="E915">
            <v>331</v>
          </cell>
          <cell r="F915">
            <v>5</v>
          </cell>
          <cell r="G915">
            <v>140</v>
          </cell>
          <cell r="H915">
            <v>-0.75</v>
          </cell>
          <cell r="I915">
            <v>-105</v>
          </cell>
          <cell r="J915">
            <v>19991031</v>
          </cell>
          <cell r="K915" t="str">
            <v>1140303005</v>
          </cell>
          <cell r="L915" t="str">
            <v>6210404003</v>
          </cell>
          <cell r="M915" t="str">
            <v>9100000003</v>
          </cell>
        </row>
        <row r="916">
          <cell r="A916" t="str">
            <v>P012</v>
          </cell>
          <cell r="B916">
            <v>3106010027</v>
          </cell>
          <cell r="C916" t="str">
            <v>FUNG.FORCE CS</v>
          </cell>
          <cell r="D916" t="str">
            <v>N1</v>
          </cell>
          <cell r="E916">
            <v>336</v>
          </cell>
          <cell r="F916">
            <v>1</v>
          </cell>
          <cell r="G916">
            <v>140</v>
          </cell>
          <cell r="H916">
            <v>-0.25</v>
          </cell>
          <cell r="I916">
            <v>-35</v>
          </cell>
          <cell r="J916">
            <v>19991031</v>
          </cell>
          <cell r="K916" t="str">
            <v>1140303005</v>
          </cell>
          <cell r="L916" t="str">
            <v>6210404003</v>
          </cell>
          <cell r="M916" t="str">
            <v>9100000003</v>
          </cell>
        </row>
        <row r="917">
          <cell r="A917" t="str">
            <v>MF34</v>
          </cell>
          <cell r="B917">
            <v>3106010027</v>
          </cell>
          <cell r="C917" t="str">
            <v>FUNG.FORCE CS</v>
          </cell>
          <cell r="D917" t="str">
            <v>65</v>
          </cell>
          <cell r="E917">
            <v>936</v>
          </cell>
          <cell r="F917">
            <v>4</v>
          </cell>
          <cell r="G917">
            <v>140</v>
          </cell>
          <cell r="H917">
            <v>-1.75</v>
          </cell>
          <cell r="I917">
            <v>-245</v>
          </cell>
          <cell r="J917">
            <v>19991031</v>
          </cell>
          <cell r="K917" t="str">
            <v>1140305005</v>
          </cell>
          <cell r="L917" t="str">
            <v>6210404005</v>
          </cell>
        </row>
        <row r="918">
          <cell r="A918" t="str">
            <v>MF39</v>
          </cell>
          <cell r="B918">
            <v>3106010027</v>
          </cell>
          <cell r="C918" t="str">
            <v>FUNG.FORCE CS</v>
          </cell>
          <cell r="D918" t="str">
            <v>65</v>
          </cell>
          <cell r="E918">
            <v>926</v>
          </cell>
          <cell r="F918">
            <v>6</v>
          </cell>
          <cell r="G918">
            <v>140</v>
          </cell>
          <cell r="H918">
            <v>-3.67</v>
          </cell>
          <cell r="I918">
            <v>-513.79999999999995</v>
          </cell>
          <cell r="J918">
            <v>19991031</v>
          </cell>
          <cell r="K918" t="str">
            <v>1140305005</v>
          </cell>
          <cell r="L918" t="str">
            <v>6210404005</v>
          </cell>
        </row>
        <row r="919">
          <cell r="A919" t="str">
            <v>P012</v>
          </cell>
          <cell r="B919">
            <v>3106010027</v>
          </cell>
          <cell r="C919" t="str">
            <v>FUNG.FORCE CS</v>
          </cell>
          <cell r="D919" t="str">
            <v>N1</v>
          </cell>
          <cell r="E919">
            <v>329</v>
          </cell>
          <cell r="F919">
            <v>6</v>
          </cell>
          <cell r="G919">
            <v>140</v>
          </cell>
          <cell r="H919">
            <v>-1</v>
          </cell>
          <cell r="I919">
            <v>-140</v>
          </cell>
          <cell r="J919">
            <v>19991031</v>
          </cell>
          <cell r="K919" t="str">
            <v>1140305005</v>
          </cell>
          <cell r="L919" t="str">
            <v>6210404005</v>
          </cell>
          <cell r="M919" t="str">
            <v>9100000005</v>
          </cell>
        </row>
        <row r="920">
          <cell r="A920" t="str">
            <v>TG01</v>
          </cell>
          <cell r="B920">
            <v>3106010051</v>
          </cell>
          <cell r="C920" t="str">
            <v>CURA.VINCIT-F</v>
          </cell>
          <cell r="D920" t="str">
            <v>61</v>
          </cell>
          <cell r="E920">
            <v>629</v>
          </cell>
          <cell r="F920">
            <v>1</v>
          </cell>
          <cell r="G920">
            <v>12.5</v>
          </cell>
          <cell r="H920">
            <v>-140.69999999999999</v>
          </cell>
          <cell r="I920">
            <v>-1758.7499999999998</v>
          </cell>
          <cell r="J920">
            <v>19991031</v>
          </cell>
          <cell r="K920" t="str">
            <v>1140301006</v>
          </cell>
          <cell r="L920" t="str">
            <v>6210405001</v>
          </cell>
        </row>
        <row r="921">
          <cell r="A921" t="str">
            <v>TG02</v>
          </cell>
          <cell r="B921">
            <v>3106010051</v>
          </cell>
          <cell r="C921" t="str">
            <v>CURA.VINCIT-F</v>
          </cell>
          <cell r="D921" t="str">
            <v>61</v>
          </cell>
          <cell r="E921">
            <v>633</v>
          </cell>
          <cell r="F921">
            <v>2</v>
          </cell>
          <cell r="G921">
            <v>12.5</v>
          </cell>
          <cell r="H921">
            <v>-47</v>
          </cell>
          <cell r="I921">
            <v>-587.5</v>
          </cell>
          <cell r="J921">
            <v>19991031</v>
          </cell>
          <cell r="K921" t="str">
            <v>1140301006</v>
          </cell>
          <cell r="L921" t="str">
            <v>6210405001</v>
          </cell>
        </row>
        <row r="922">
          <cell r="A922" t="str">
            <v>TG18</v>
          </cell>
          <cell r="B922">
            <v>3106010051</v>
          </cell>
          <cell r="C922" t="str">
            <v>CURA.VINCIT-F</v>
          </cell>
          <cell r="D922" t="str">
            <v>61</v>
          </cell>
          <cell r="E922">
            <v>634</v>
          </cell>
          <cell r="F922">
            <v>3</v>
          </cell>
          <cell r="G922">
            <v>12.5</v>
          </cell>
          <cell r="H922">
            <v>-33</v>
          </cell>
          <cell r="I922">
            <v>-412.5</v>
          </cell>
          <cell r="J922">
            <v>19991031</v>
          </cell>
          <cell r="K922" t="str">
            <v>1140301006</v>
          </cell>
          <cell r="L922" t="str">
            <v>6210405001</v>
          </cell>
        </row>
        <row r="923">
          <cell r="A923" t="str">
            <v>TG28</v>
          </cell>
          <cell r="B923">
            <v>3106010051</v>
          </cell>
          <cell r="C923" t="str">
            <v>CURA.VINCIT-F</v>
          </cell>
          <cell r="D923" t="str">
            <v>61</v>
          </cell>
          <cell r="E923">
            <v>632</v>
          </cell>
          <cell r="F923">
            <v>2</v>
          </cell>
          <cell r="G923">
            <v>12.5</v>
          </cell>
          <cell r="H923">
            <v>-21.3</v>
          </cell>
          <cell r="I923">
            <v>-266.25</v>
          </cell>
          <cell r="J923">
            <v>19991031</v>
          </cell>
          <cell r="K923" t="str">
            <v>1140301006</v>
          </cell>
          <cell r="L923" t="str">
            <v>6210405001</v>
          </cell>
        </row>
        <row r="924">
          <cell r="A924" t="str">
            <v>TG30</v>
          </cell>
          <cell r="B924">
            <v>3106010051</v>
          </cell>
          <cell r="C924" t="str">
            <v>CURA.VINCIT-F</v>
          </cell>
          <cell r="D924" t="str">
            <v>61</v>
          </cell>
          <cell r="E924">
            <v>631</v>
          </cell>
          <cell r="F924">
            <v>1</v>
          </cell>
          <cell r="G924">
            <v>12.5</v>
          </cell>
          <cell r="H924">
            <v>-18</v>
          </cell>
          <cell r="I924">
            <v>-225</v>
          </cell>
          <cell r="J924">
            <v>19991031</v>
          </cell>
          <cell r="K924" t="str">
            <v>1140301006</v>
          </cell>
          <cell r="L924" t="str">
            <v>6210405001</v>
          </cell>
        </row>
        <row r="925">
          <cell r="A925" t="str">
            <v>S001</v>
          </cell>
          <cell r="B925">
            <v>3106010055</v>
          </cell>
          <cell r="C925" t="str">
            <v>CURA.FORCE CS</v>
          </cell>
          <cell r="D925" t="str">
            <v>63</v>
          </cell>
          <cell r="E925">
            <v>623</v>
          </cell>
          <cell r="F925">
            <v>4</v>
          </cell>
          <cell r="G925">
            <v>140</v>
          </cell>
          <cell r="H925">
            <v>-2.88</v>
          </cell>
          <cell r="I925">
            <v>-403.2</v>
          </cell>
          <cell r="J925">
            <v>19991031</v>
          </cell>
          <cell r="K925" t="str">
            <v>1140303006</v>
          </cell>
          <cell r="L925" t="str">
            <v>6210405003</v>
          </cell>
        </row>
        <row r="926">
          <cell r="A926" t="str">
            <v>S002</v>
          </cell>
          <cell r="B926">
            <v>3106010055</v>
          </cell>
          <cell r="C926" t="str">
            <v>CURA.FORCE CS</v>
          </cell>
          <cell r="D926" t="str">
            <v>63</v>
          </cell>
          <cell r="E926">
            <v>626</v>
          </cell>
          <cell r="F926">
            <v>4</v>
          </cell>
          <cell r="G926">
            <v>140</v>
          </cell>
          <cell r="H926">
            <v>-1.3</v>
          </cell>
          <cell r="I926">
            <v>-182</v>
          </cell>
          <cell r="J926">
            <v>19991031</v>
          </cell>
          <cell r="K926" t="str">
            <v>1140303006</v>
          </cell>
          <cell r="L926" t="str">
            <v>6210405003</v>
          </cell>
        </row>
        <row r="927">
          <cell r="A927" t="str">
            <v>TG01</v>
          </cell>
          <cell r="B927">
            <v>3106010055</v>
          </cell>
          <cell r="C927" t="str">
            <v>CURA.FORCE CS</v>
          </cell>
          <cell r="D927" t="str">
            <v>63</v>
          </cell>
          <cell r="E927">
            <v>612</v>
          </cell>
          <cell r="F927">
            <v>8</v>
          </cell>
          <cell r="G927">
            <v>140</v>
          </cell>
          <cell r="H927">
            <v>-2.35</v>
          </cell>
          <cell r="I927">
            <v>-329</v>
          </cell>
          <cell r="J927">
            <v>19991031</v>
          </cell>
          <cell r="K927" t="str">
            <v>1140303006</v>
          </cell>
          <cell r="L927" t="str">
            <v>6210405003</v>
          </cell>
        </row>
        <row r="928">
          <cell r="A928" t="str">
            <v>TG02</v>
          </cell>
          <cell r="B928">
            <v>3106010055</v>
          </cell>
          <cell r="C928" t="str">
            <v>CURA.FORCE CS</v>
          </cell>
          <cell r="D928" t="str">
            <v>63</v>
          </cell>
          <cell r="E928">
            <v>616</v>
          </cell>
          <cell r="F928">
            <v>2</v>
          </cell>
          <cell r="G928">
            <v>140</v>
          </cell>
          <cell r="H928">
            <v>-2</v>
          </cell>
          <cell r="I928">
            <v>-280</v>
          </cell>
          <cell r="J928">
            <v>19991031</v>
          </cell>
          <cell r="K928" t="str">
            <v>1140303006</v>
          </cell>
          <cell r="L928" t="str">
            <v>6210405003</v>
          </cell>
        </row>
        <row r="929">
          <cell r="A929" t="str">
            <v>TG03</v>
          </cell>
          <cell r="B929">
            <v>3106010055</v>
          </cell>
          <cell r="C929" t="str">
            <v>CURA.FORCE CS</v>
          </cell>
          <cell r="D929" t="str">
            <v>63</v>
          </cell>
          <cell r="E929">
            <v>613</v>
          </cell>
          <cell r="F929">
            <v>5</v>
          </cell>
          <cell r="G929">
            <v>140</v>
          </cell>
          <cell r="H929">
            <v>-2.89</v>
          </cell>
          <cell r="I929">
            <v>-404.6</v>
          </cell>
          <cell r="J929">
            <v>19991031</v>
          </cell>
          <cell r="K929" t="str">
            <v>1140303006</v>
          </cell>
          <cell r="L929" t="str">
            <v>6210405003</v>
          </cell>
        </row>
        <row r="930">
          <cell r="A930" t="str">
            <v>TG28</v>
          </cell>
          <cell r="B930">
            <v>3106010055</v>
          </cell>
          <cell r="C930" t="str">
            <v>CURA.FORCE CS</v>
          </cell>
          <cell r="D930" t="str">
            <v>63</v>
          </cell>
          <cell r="E930">
            <v>614</v>
          </cell>
          <cell r="F930">
            <v>6</v>
          </cell>
          <cell r="G930">
            <v>140</v>
          </cell>
          <cell r="H930">
            <v>-1.2</v>
          </cell>
          <cell r="I930">
            <v>-168</v>
          </cell>
          <cell r="J930">
            <v>19991031</v>
          </cell>
          <cell r="K930" t="str">
            <v>1140303006</v>
          </cell>
          <cell r="L930" t="str">
            <v>6210405003</v>
          </cell>
        </row>
        <row r="931">
          <cell r="A931" t="str">
            <v>TG29</v>
          </cell>
          <cell r="B931">
            <v>3106010055</v>
          </cell>
          <cell r="C931" t="str">
            <v>CURA.FORCE CS</v>
          </cell>
          <cell r="D931" t="str">
            <v>63</v>
          </cell>
          <cell r="E931">
            <v>611</v>
          </cell>
          <cell r="F931">
            <v>2</v>
          </cell>
          <cell r="G931">
            <v>140</v>
          </cell>
          <cell r="H931">
            <v>-1</v>
          </cell>
          <cell r="I931">
            <v>-140</v>
          </cell>
          <cell r="J931">
            <v>19991031</v>
          </cell>
          <cell r="K931" t="str">
            <v>1140303006</v>
          </cell>
          <cell r="L931" t="str">
            <v>6210405003</v>
          </cell>
        </row>
        <row r="932">
          <cell r="A932" t="str">
            <v>TG31</v>
          </cell>
          <cell r="B932">
            <v>3106010055</v>
          </cell>
          <cell r="C932" t="str">
            <v>CURA.FORCE CS</v>
          </cell>
          <cell r="D932" t="str">
            <v>63</v>
          </cell>
          <cell r="E932">
            <v>615</v>
          </cell>
          <cell r="F932">
            <v>6</v>
          </cell>
          <cell r="G932">
            <v>140</v>
          </cell>
          <cell r="H932">
            <v>-1.4</v>
          </cell>
          <cell r="I932">
            <v>-196</v>
          </cell>
          <cell r="J932">
            <v>19991031</v>
          </cell>
          <cell r="K932" t="str">
            <v>1140303006</v>
          </cell>
          <cell r="L932" t="str">
            <v>6210405003</v>
          </cell>
        </row>
        <row r="933">
          <cell r="A933" t="str">
            <v>TL04</v>
          </cell>
          <cell r="B933">
            <v>3106010055</v>
          </cell>
          <cell r="C933" t="str">
            <v>CURA.FORCE CS</v>
          </cell>
          <cell r="D933" t="str">
            <v>63</v>
          </cell>
          <cell r="E933">
            <v>622</v>
          </cell>
          <cell r="F933">
            <v>3</v>
          </cell>
          <cell r="G933">
            <v>145</v>
          </cell>
          <cell r="H933">
            <v>-1.6</v>
          </cell>
          <cell r="I933">
            <v>-232</v>
          </cell>
          <cell r="J933">
            <v>19991031</v>
          </cell>
          <cell r="K933" t="str">
            <v>1140303006</v>
          </cell>
          <cell r="L933" t="str">
            <v>6210405003</v>
          </cell>
        </row>
        <row r="934">
          <cell r="A934" t="str">
            <v>TL06</v>
          </cell>
          <cell r="B934">
            <v>3106010055</v>
          </cell>
          <cell r="C934" t="str">
            <v>CURA.FORCE CS</v>
          </cell>
          <cell r="D934" t="str">
            <v>63</v>
          </cell>
          <cell r="E934">
            <v>621</v>
          </cell>
          <cell r="F934">
            <v>3</v>
          </cell>
          <cell r="G934">
            <v>145</v>
          </cell>
          <cell r="H934">
            <v>-1.75</v>
          </cell>
          <cell r="I934">
            <v>-253.75</v>
          </cell>
          <cell r="J934">
            <v>19991031</v>
          </cell>
          <cell r="K934" t="str">
            <v>1140303006</v>
          </cell>
          <cell r="L934" t="str">
            <v>6210405003</v>
          </cell>
        </row>
        <row r="935">
          <cell r="A935" t="str">
            <v>TO12</v>
          </cell>
          <cell r="B935">
            <v>3106010055</v>
          </cell>
          <cell r="C935" t="str">
            <v>CURA.FORCE CS</v>
          </cell>
          <cell r="D935" t="str">
            <v>S1</v>
          </cell>
          <cell r="E935">
            <v>334</v>
          </cell>
          <cell r="F935">
            <v>3</v>
          </cell>
          <cell r="G935">
            <v>140</v>
          </cell>
          <cell r="H935">
            <v>-1.48</v>
          </cell>
          <cell r="I935">
            <v>-207.2</v>
          </cell>
          <cell r="J935">
            <v>19991031</v>
          </cell>
          <cell r="K935" t="str">
            <v>1140303006</v>
          </cell>
          <cell r="L935" t="str">
            <v>6210405003</v>
          </cell>
          <cell r="M935" t="str">
            <v>9100000003</v>
          </cell>
        </row>
        <row r="936">
          <cell r="A936" t="str">
            <v>TO12</v>
          </cell>
          <cell r="B936">
            <v>3106010055</v>
          </cell>
          <cell r="C936" t="str">
            <v>CURA.FORCE CS</v>
          </cell>
          <cell r="D936" t="str">
            <v>S1</v>
          </cell>
          <cell r="E936">
            <v>335</v>
          </cell>
          <cell r="F936">
            <v>3</v>
          </cell>
          <cell r="G936">
            <v>140</v>
          </cell>
          <cell r="H936">
            <v>-1.52</v>
          </cell>
          <cell r="I936">
            <v>-212.8</v>
          </cell>
          <cell r="J936">
            <v>19991031</v>
          </cell>
          <cell r="K936" t="str">
            <v>1140303006</v>
          </cell>
          <cell r="L936" t="str">
            <v>6210405003</v>
          </cell>
          <cell r="M936" t="str">
            <v>9100000003</v>
          </cell>
        </row>
        <row r="937">
          <cell r="A937" t="str">
            <v>TA26</v>
          </cell>
          <cell r="B937">
            <v>3106010055</v>
          </cell>
          <cell r="C937" t="str">
            <v>CURA.FORCE CS</v>
          </cell>
          <cell r="D937" t="str">
            <v>64</v>
          </cell>
          <cell r="E937">
            <v>156</v>
          </cell>
          <cell r="F937">
            <v>4</v>
          </cell>
          <cell r="G937">
            <v>145</v>
          </cell>
          <cell r="H937">
            <v>-3</v>
          </cell>
          <cell r="I937">
            <v>-435</v>
          </cell>
          <cell r="J937">
            <v>19991031</v>
          </cell>
          <cell r="K937" t="str">
            <v>1140304006</v>
          </cell>
          <cell r="L937" t="str">
            <v>6210405004</v>
          </cell>
        </row>
        <row r="938">
          <cell r="A938" t="str">
            <v>TA30</v>
          </cell>
          <cell r="B938">
            <v>3106010055</v>
          </cell>
          <cell r="C938" t="str">
            <v>CURA.FORCE CS</v>
          </cell>
          <cell r="D938" t="str">
            <v>64</v>
          </cell>
          <cell r="E938">
            <v>159</v>
          </cell>
          <cell r="F938">
            <v>2</v>
          </cell>
          <cell r="G938">
            <v>145</v>
          </cell>
          <cell r="H938">
            <v>-4</v>
          </cell>
          <cell r="I938">
            <v>-580</v>
          </cell>
          <cell r="J938">
            <v>19991031</v>
          </cell>
          <cell r="K938" t="str">
            <v>1140304006</v>
          </cell>
          <cell r="L938" t="str">
            <v>6210405004</v>
          </cell>
        </row>
        <row r="939">
          <cell r="A939" t="str">
            <v>TA33</v>
          </cell>
          <cell r="B939">
            <v>3106010055</v>
          </cell>
          <cell r="C939" t="str">
            <v>CURA.FORCE CS</v>
          </cell>
          <cell r="D939" t="str">
            <v>64</v>
          </cell>
          <cell r="E939">
            <v>161</v>
          </cell>
          <cell r="F939">
            <v>3</v>
          </cell>
          <cell r="G939">
            <v>145</v>
          </cell>
          <cell r="H939">
            <v>-0.65</v>
          </cell>
          <cell r="I939">
            <v>-94.25</v>
          </cell>
          <cell r="J939">
            <v>19991031</v>
          </cell>
          <cell r="K939" t="str">
            <v>1140304006</v>
          </cell>
          <cell r="L939" t="str">
            <v>6210405004</v>
          </cell>
        </row>
        <row r="940">
          <cell r="A940" t="str">
            <v>EA03</v>
          </cell>
          <cell r="B940">
            <v>3106010055</v>
          </cell>
          <cell r="C940" t="str">
            <v>CURA.FORCE CS</v>
          </cell>
          <cell r="D940" t="str">
            <v>65</v>
          </cell>
          <cell r="E940">
            <v>911</v>
          </cell>
          <cell r="F940">
            <v>1</v>
          </cell>
          <cell r="G940">
            <v>140</v>
          </cell>
          <cell r="H940">
            <v>-1</v>
          </cell>
          <cell r="I940">
            <v>-140</v>
          </cell>
          <cell r="J940">
            <v>19991031</v>
          </cell>
          <cell r="K940" t="str">
            <v>1140305006</v>
          </cell>
          <cell r="L940" t="str">
            <v>6210405005</v>
          </cell>
        </row>
        <row r="941">
          <cell r="A941" t="str">
            <v>P023</v>
          </cell>
          <cell r="B941">
            <v>3106010055</v>
          </cell>
          <cell r="C941" t="str">
            <v>CURA.FORCE CS</v>
          </cell>
          <cell r="D941" t="str">
            <v>B1</v>
          </cell>
          <cell r="E941">
            <v>238</v>
          </cell>
          <cell r="F941">
            <v>1</v>
          </cell>
          <cell r="G941">
            <v>140</v>
          </cell>
          <cell r="H941">
            <v>-0.83</v>
          </cell>
          <cell r="I941">
            <v>-116.19999999999999</v>
          </cell>
          <cell r="J941">
            <v>19991030</v>
          </cell>
          <cell r="K941" t="str">
            <v>1140305006</v>
          </cell>
          <cell r="L941" t="str">
            <v>6210405005</v>
          </cell>
          <cell r="M941" t="str">
            <v>9100000005</v>
          </cell>
        </row>
        <row r="942">
          <cell r="A942" t="str">
            <v>P023</v>
          </cell>
          <cell r="B942">
            <v>3106010055</v>
          </cell>
          <cell r="C942" t="str">
            <v>CURA.FORCE CS</v>
          </cell>
          <cell r="D942" t="str">
            <v>B1</v>
          </cell>
          <cell r="E942">
            <v>239</v>
          </cell>
          <cell r="F942">
            <v>1</v>
          </cell>
          <cell r="G942">
            <v>140</v>
          </cell>
          <cell r="H942">
            <v>-1.155</v>
          </cell>
          <cell r="I942">
            <v>-161.70000000000002</v>
          </cell>
          <cell r="J942">
            <v>19991030</v>
          </cell>
          <cell r="K942" t="str">
            <v>1140305006</v>
          </cell>
          <cell r="L942" t="str">
            <v>6210405005</v>
          </cell>
          <cell r="M942" t="str">
            <v>9100000005</v>
          </cell>
        </row>
        <row r="943">
          <cell r="A943" t="str">
            <v>P023</v>
          </cell>
          <cell r="B943">
            <v>3106010055</v>
          </cell>
          <cell r="C943" t="str">
            <v>CURA.FORCE CS</v>
          </cell>
          <cell r="D943" t="str">
            <v>B1</v>
          </cell>
          <cell r="E943">
            <v>242</v>
          </cell>
          <cell r="F943">
            <v>1</v>
          </cell>
          <cell r="G943">
            <v>140</v>
          </cell>
          <cell r="H943">
            <v>-0.57999999999999996</v>
          </cell>
          <cell r="I943">
            <v>-81.199999999999989</v>
          </cell>
          <cell r="J943">
            <v>19991030</v>
          </cell>
          <cell r="K943" t="str">
            <v>1140305006</v>
          </cell>
          <cell r="L943" t="str">
            <v>6210405005</v>
          </cell>
          <cell r="M943" t="str">
            <v>9100000005</v>
          </cell>
        </row>
        <row r="944">
          <cell r="A944" t="str">
            <v>P023</v>
          </cell>
          <cell r="B944">
            <v>3106010055</v>
          </cell>
          <cell r="C944" t="str">
            <v>CURA.FORCE CS</v>
          </cell>
          <cell r="D944" t="str">
            <v>B1</v>
          </cell>
          <cell r="E944">
            <v>243</v>
          </cell>
          <cell r="F944">
            <v>1</v>
          </cell>
          <cell r="G944">
            <v>140</v>
          </cell>
          <cell r="H944">
            <v>-0.68</v>
          </cell>
          <cell r="I944">
            <v>-95.2</v>
          </cell>
          <cell r="J944">
            <v>19991030</v>
          </cell>
          <cell r="K944" t="str">
            <v>1140305006</v>
          </cell>
          <cell r="L944" t="str">
            <v>6210405005</v>
          </cell>
          <cell r="M944" t="str">
            <v>9100000005</v>
          </cell>
        </row>
        <row r="945">
          <cell r="A945" t="str">
            <v>P023</v>
          </cell>
          <cell r="B945">
            <v>3106010055</v>
          </cell>
          <cell r="C945" t="str">
            <v>CURA.FORCE CS</v>
          </cell>
          <cell r="D945" t="str">
            <v>B1</v>
          </cell>
          <cell r="E945">
            <v>244</v>
          </cell>
          <cell r="F945">
            <v>1</v>
          </cell>
          <cell r="G945">
            <v>140</v>
          </cell>
          <cell r="H945">
            <v>-2.2599999999999998</v>
          </cell>
          <cell r="I945">
            <v>-316.39999999999998</v>
          </cell>
          <cell r="J945">
            <v>19991030</v>
          </cell>
          <cell r="K945" t="str">
            <v>1140305006</v>
          </cell>
          <cell r="L945" t="str">
            <v>6210405005</v>
          </cell>
          <cell r="M945" t="str">
            <v>9100000005</v>
          </cell>
        </row>
        <row r="946">
          <cell r="A946" t="str">
            <v>P023</v>
          </cell>
          <cell r="B946">
            <v>3106010055</v>
          </cell>
          <cell r="C946" t="str">
            <v>CURA.FORCE CS</v>
          </cell>
          <cell r="D946" t="str">
            <v>B1</v>
          </cell>
          <cell r="E946">
            <v>245</v>
          </cell>
          <cell r="F946">
            <v>1</v>
          </cell>
          <cell r="G946">
            <v>140</v>
          </cell>
          <cell r="H946">
            <v>-0.6</v>
          </cell>
          <cell r="I946">
            <v>-84</v>
          </cell>
          <cell r="J946">
            <v>19991030</v>
          </cell>
          <cell r="K946" t="str">
            <v>1140305006</v>
          </cell>
          <cell r="L946" t="str">
            <v>6210405005</v>
          </cell>
          <cell r="M946" t="str">
            <v>9100000005</v>
          </cell>
        </row>
        <row r="947">
          <cell r="A947" t="str">
            <v>P023</v>
          </cell>
          <cell r="B947">
            <v>3106010055</v>
          </cell>
          <cell r="C947" t="str">
            <v>CURA.FORCE CS</v>
          </cell>
          <cell r="D947" t="str">
            <v>B1</v>
          </cell>
          <cell r="E947">
            <v>246</v>
          </cell>
          <cell r="F947">
            <v>1</v>
          </cell>
          <cell r="G947">
            <v>140</v>
          </cell>
          <cell r="H947">
            <v>-0.5</v>
          </cell>
          <cell r="I947">
            <v>-70</v>
          </cell>
          <cell r="J947">
            <v>19991030</v>
          </cell>
          <cell r="K947" t="str">
            <v>1140305006</v>
          </cell>
          <cell r="L947" t="str">
            <v>6210405005</v>
          </cell>
          <cell r="M947" t="str">
            <v>9100000005</v>
          </cell>
        </row>
        <row r="948">
          <cell r="A948" t="str">
            <v>P023</v>
          </cell>
          <cell r="B948">
            <v>3106010055</v>
          </cell>
          <cell r="C948" t="str">
            <v>CURA.FORCE CS</v>
          </cell>
          <cell r="D948" t="str">
            <v>B1</v>
          </cell>
          <cell r="E948">
            <v>247</v>
          </cell>
          <cell r="F948">
            <v>1</v>
          </cell>
          <cell r="G948">
            <v>140</v>
          </cell>
          <cell r="H948">
            <v>-0.34</v>
          </cell>
          <cell r="I948">
            <v>-47.6</v>
          </cell>
          <cell r="J948">
            <v>19991030</v>
          </cell>
          <cell r="K948" t="str">
            <v>1140305006</v>
          </cell>
          <cell r="L948" t="str">
            <v>6210405005</v>
          </cell>
          <cell r="M948" t="str">
            <v>9100000005</v>
          </cell>
        </row>
        <row r="949">
          <cell r="A949" t="str">
            <v>P023</v>
          </cell>
          <cell r="B949">
            <v>3106010055</v>
          </cell>
          <cell r="C949" t="str">
            <v>CURA.FORCE CS</v>
          </cell>
          <cell r="D949" t="str">
            <v>B1</v>
          </cell>
          <cell r="E949">
            <v>248</v>
          </cell>
          <cell r="F949">
            <v>1</v>
          </cell>
          <cell r="G949">
            <v>140</v>
          </cell>
          <cell r="H949">
            <v>-0.19</v>
          </cell>
          <cell r="I949">
            <v>-26.6</v>
          </cell>
          <cell r="J949">
            <v>19991030</v>
          </cell>
          <cell r="K949" t="str">
            <v>1140305006</v>
          </cell>
          <cell r="L949" t="str">
            <v>6210405005</v>
          </cell>
          <cell r="M949" t="str">
            <v>9100000005</v>
          </cell>
        </row>
        <row r="950">
          <cell r="A950" t="str">
            <v>P023</v>
          </cell>
          <cell r="B950">
            <v>3106010055</v>
          </cell>
          <cell r="C950" t="str">
            <v>CURA.FORCE CS</v>
          </cell>
          <cell r="D950" t="str">
            <v>B1</v>
          </cell>
          <cell r="E950">
            <v>249</v>
          </cell>
          <cell r="F950">
            <v>1</v>
          </cell>
          <cell r="G950">
            <v>140</v>
          </cell>
          <cell r="H950">
            <v>-0.76</v>
          </cell>
          <cell r="I950">
            <v>-106.4</v>
          </cell>
          <cell r="J950">
            <v>19991030</v>
          </cell>
          <cell r="K950" t="str">
            <v>1140305006</v>
          </cell>
          <cell r="L950" t="str">
            <v>6210405005</v>
          </cell>
          <cell r="M950" t="str">
            <v>9100000005</v>
          </cell>
        </row>
        <row r="951">
          <cell r="A951" t="str">
            <v>P023</v>
          </cell>
          <cell r="B951">
            <v>3106010055</v>
          </cell>
          <cell r="C951" t="str">
            <v>CURA.FORCE CS</v>
          </cell>
          <cell r="D951" t="str">
            <v>B1</v>
          </cell>
          <cell r="E951">
            <v>250</v>
          </cell>
          <cell r="F951">
            <v>1</v>
          </cell>
          <cell r="G951">
            <v>140</v>
          </cell>
          <cell r="H951">
            <v>-1.02</v>
          </cell>
          <cell r="I951">
            <v>-142.80000000000001</v>
          </cell>
          <cell r="J951">
            <v>19991030</v>
          </cell>
          <cell r="K951" t="str">
            <v>1140305006</v>
          </cell>
          <cell r="L951" t="str">
            <v>6210405005</v>
          </cell>
          <cell r="M951" t="str">
            <v>9100000005</v>
          </cell>
        </row>
        <row r="952">
          <cell r="A952" t="str">
            <v>P023</v>
          </cell>
          <cell r="B952">
            <v>3106010055</v>
          </cell>
          <cell r="C952" t="str">
            <v>CURA.FORCE CS</v>
          </cell>
          <cell r="D952" t="str">
            <v>B1</v>
          </cell>
          <cell r="E952">
            <v>251</v>
          </cell>
          <cell r="F952">
            <v>1</v>
          </cell>
          <cell r="G952">
            <v>140</v>
          </cell>
          <cell r="H952">
            <v>-0.72</v>
          </cell>
          <cell r="I952">
            <v>-100.8</v>
          </cell>
          <cell r="J952">
            <v>19991030</v>
          </cell>
          <cell r="K952" t="str">
            <v>1140305006</v>
          </cell>
          <cell r="L952" t="str">
            <v>6210405005</v>
          </cell>
          <cell r="M952" t="str">
            <v>9100000005</v>
          </cell>
        </row>
        <row r="953">
          <cell r="A953" t="str">
            <v>P023</v>
          </cell>
          <cell r="B953">
            <v>3106010055</v>
          </cell>
          <cell r="C953" t="str">
            <v>CURA.FORCE CS</v>
          </cell>
          <cell r="D953" t="str">
            <v>B1</v>
          </cell>
          <cell r="E953">
            <v>252</v>
          </cell>
          <cell r="F953">
            <v>1</v>
          </cell>
          <cell r="G953">
            <v>140</v>
          </cell>
          <cell r="H953">
            <v>-0.89</v>
          </cell>
          <cell r="I953">
            <v>-124.60000000000001</v>
          </cell>
          <cell r="J953">
            <v>19991030</v>
          </cell>
          <cell r="K953" t="str">
            <v>1140305006</v>
          </cell>
          <cell r="L953" t="str">
            <v>6210405005</v>
          </cell>
          <cell r="M953" t="str">
            <v>9100000005</v>
          </cell>
        </row>
        <row r="954">
          <cell r="A954" t="str">
            <v>P023</v>
          </cell>
          <cell r="B954">
            <v>3106010055</v>
          </cell>
          <cell r="C954" t="str">
            <v>CURA.FORCE CS</v>
          </cell>
          <cell r="D954" t="str">
            <v>B1</v>
          </cell>
          <cell r="E954">
            <v>253</v>
          </cell>
          <cell r="F954">
            <v>1</v>
          </cell>
          <cell r="G954">
            <v>140</v>
          </cell>
          <cell r="H954">
            <v>-1.19</v>
          </cell>
          <cell r="I954">
            <v>-166.6</v>
          </cell>
          <cell r="J954">
            <v>19991030</v>
          </cell>
          <cell r="K954" t="str">
            <v>1140305006</v>
          </cell>
          <cell r="L954" t="str">
            <v>6210405005</v>
          </cell>
          <cell r="M954" t="str">
            <v>9100000005</v>
          </cell>
        </row>
        <row r="955">
          <cell r="A955" t="str">
            <v>P023</v>
          </cell>
          <cell r="B955">
            <v>3106010055</v>
          </cell>
          <cell r="C955" t="str">
            <v>CURA.FORCE CS</v>
          </cell>
          <cell r="D955" t="str">
            <v>B1</v>
          </cell>
          <cell r="E955">
            <v>254</v>
          </cell>
          <cell r="F955">
            <v>1</v>
          </cell>
          <cell r="G955">
            <v>140</v>
          </cell>
          <cell r="H955">
            <v>-0.89</v>
          </cell>
          <cell r="I955">
            <v>-124.60000000000001</v>
          </cell>
          <cell r="J955">
            <v>19991030</v>
          </cell>
          <cell r="K955" t="str">
            <v>1140305006</v>
          </cell>
          <cell r="L955" t="str">
            <v>6210405005</v>
          </cell>
          <cell r="M955" t="str">
            <v>9100000005</v>
          </cell>
        </row>
        <row r="956">
          <cell r="A956" t="str">
            <v>P023</v>
          </cell>
          <cell r="B956">
            <v>3106010055</v>
          </cell>
          <cell r="C956" t="str">
            <v>CURA.FORCE CS</v>
          </cell>
          <cell r="D956" t="str">
            <v>B1</v>
          </cell>
          <cell r="E956">
            <v>268</v>
          </cell>
          <cell r="F956">
            <v>1</v>
          </cell>
          <cell r="G956">
            <v>140</v>
          </cell>
          <cell r="H956">
            <v>-0.76</v>
          </cell>
          <cell r="I956">
            <v>-106.4</v>
          </cell>
          <cell r="J956">
            <v>19991030</v>
          </cell>
          <cell r="K956" t="str">
            <v>1140305006</v>
          </cell>
          <cell r="L956" t="str">
            <v>6210405005</v>
          </cell>
          <cell r="M956" t="str">
            <v>9100000005</v>
          </cell>
        </row>
        <row r="957">
          <cell r="A957" t="str">
            <v>TA28</v>
          </cell>
          <cell r="B957">
            <v>3106010055</v>
          </cell>
          <cell r="C957" t="str">
            <v>CURA.FORCE CS</v>
          </cell>
          <cell r="D957" t="str">
            <v>65</v>
          </cell>
          <cell r="E957">
            <v>880</v>
          </cell>
          <cell r="F957">
            <v>6</v>
          </cell>
          <cell r="G957">
            <v>140</v>
          </cell>
          <cell r="H957">
            <v>-2</v>
          </cell>
          <cell r="I957">
            <v>-280</v>
          </cell>
          <cell r="J957">
            <v>19991031</v>
          </cell>
          <cell r="K957" t="str">
            <v>1140305006</v>
          </cell>
          <cell r="L957" t="str">
            <v>6210405005</v>
          </cell>
        </row>
        <row r="958">
          <cell r="A958" t="str">
            <v>TA29</v>
          </cell>
          <cell r="B958">
            <v>3106010055</v>
          </cell>
          <cell r="C958" t="str">
            <v>CURA.FORCE CS</v>
          </cell>
          <cell r="D958" t="str">
            <v>65</v>
          </cell>
          <cell r="E958">
            <v>879</v>
          </cell>
          <cell r="F958">
            <v>6</v>
          </cell>
          <cell r="G958">
            <v>145</v>
          </cell>
          <cell r="H958">
            <v>-3.8</v>
          </cell>
          <cell r="I958">
            <v>-551</v>
          </cell>
          <cell r="J958">
            <v>19991031</v>
          </cell>
          <cell r="K958" t="str">
            <v>1140305006</v>
          </cell>
          <cell r="L958" t="str">
            <v>6210405005</v>
          </cell>
        </row>
        <row r="959">
          <cell r="A959" t="str">
            <v>TA30</v>
          </cell>
          <cell r="B959">
            <v>3106010055</v>
          </cell>
          <cell r="C959" t="str">
            <v>CURA.FORCE CS</v>
          </cell>
          <cell r="D959" t="str">
            <v>65</v>
          </cell>
          <cell r="E959">
            <v>884</v>
          </cell>
          <cell r="F959">
            <v>6</v>
          </cell>
          <cell r="G959">
            <v>145</v>
          </cell>
          <cell r="H959">
            <v>-9</v>
          </cell>
          <cell r="I959">
            <v>-1305</v>
          </cell>
          <cell r="J959">
            <v>19991031</v>
          </cell>
          <cell r="K959" t="str">
            <v>1140305006</v>
          </cell>
          <cell r="L959" t="str">
            <v>6210405005</v>
          </cell>
        </row>
        <row r="960">
          <cell r="A960" t="str">
            <v>TA32</v>
          </cell>
          <cell r="B960">
            <v>3106010055</v>
          </cell>
          <cell r="C960" t="str">
            <v>CURA.FORCE CS</v>
          </cell>
          <cell r="D960" t="str">
            <v>65</v>
          </cell>
          <cell r="E960">
            <v>876</v>
          </cell>
          <cell r="F960">
            <v>1</v>
          </cell>
          <cell r="G960">
            <v>140</v>
          </cell>
          <cell r="H960">
            <v>-4.5999999999999996</v>
          </cell>
          <cell r="I960">
            <v>-644</v>
          </cell>
          <cell r="J960">
            <v>19991031</v>
          </cell>
          <cell r="K960" t="str">
            <v>1140305006</v>
          </cell>
          <cell r="L960" t="str">
            <v>6210405005</v>
          </cell>
        </row>
        <row r="961">
          <cell r="A961" t="str">
            <v>TA34</v>
          </cell>
          <cell r="B961">
            <v>3106010055</v>
          </cell>
          <cell r="C961" t="str">
            <v>CURA.FORCE CS</v>
          </cell>
          <cell r="D961" t="str">
            <v>65</v>
          </cell>
          <cell r="E961">
            <v>882</v>
          </cell>
          <cell r="F961">
            <v>4</v>
          </cell>
          <cell r="G961">
            <v>5.0999999999999996</v>
          </cell>
          <cell r="H961">
            <v>-4</v>
          </cell>
          <cell r="I961">
            <v>-20.399999999999999</v>
          </cell>
          <cell r="J961">
            <v>19991031</v>
          </cell>
          <cell r="K961" t="str">
            <v>1140305006</v>
          </cell>
          <cell r="L961" t="str">
            <v>6210405005</v>
          </cell>
        </row>
        <row r="962">
          <cell r="A962" t="str">
            <v>TL04</v>
          </cell>
          <cell r="B962">
            <v>3106010055</v>
          </cell>
          <cell r="C962" t="str">
            <v>CURA.FORCE CS</v>
          </cell>
          <cell r="D962" t="str">
            <v>65</v>
          </cell>
          <cell r="E962">
            <v>899</v>
          </cell>
          <cell r="F962">
            <v>5</v>
          </cell>
          <cell r="G962">
            <v>145</v>
          </cell>
          <cell r="H962">
            <v>-4.4000000000000004</v>
          </cell>
          <cell r="I962">
            <v>-638</v>
          </cell>
          <cell r="J962">
            <v>19991031</v>
          </cell>
          <cell r="K962" t="str">
            <v>1140305006</v>
          </cell>
          <cell r="L962" t="str">
            <v>6210405005</v>
          </cell>
        </row>
        <row r="963">
          <cell r="A963" t="str">
            <v>TL05</v>
          </cell>
          <cell r="B963">
            <v>3106010055</v>
          </cell>
          <cell r="C963" t="str">
            <v>CURA.FORCE CS</v>
          </cell>
          <cell r="D963" t="str">
            <v>65</v>
          </cell>
          <cell r="E963">
            <v>890</v>
          </cell>
          <cell r="F963">
            <v>4</v>
          </cell>
          <cell r="G963">
            <v>145</v>
          </cell>
          <cell r="H963">
            <v>-4.7</v>
          </cell>
          <cell r="I963">
            <v>-681.5</v>
          </cell>
          <cell r="J963">
            <v>19991031</v>
          </cell>
          <cell r="K963" t="str">
            <v>1140305006</v>
          </cell>
          <cell r="L963" t="str">
            <v>6210405005</v>
          </cell>
        </row>
        <row r="964">
          <cell r="A964" t="str">
            <v>TL06</v>
          </cell>
          <cell r="B964">
            <v>3106010055</v>
          </cell>
          <cell r="C964" t="str">
            <v>CURA.FORCE CS</v>
          </cell>
          <cell r="D964" t="str">
            <v>65</v>
          </cell>
          <cell r="E964">
            <v>896</v>
          </cell>
          <cell r="F964">
            <v>4</v>
          </cell>
          <cell r="G964">
            <v>145</v>
          </cell>
          <cell r="H964">
            <v>-3.25</v>
          </cell>
          <cell r="I964">
            <v>-471.25</v>
          </cell>
          <cell r="J964">
            <v>19991031</v>
          </cell>
          <cell r="K964" t="str">
            <v>1140305006</v>
          </cell>
          <cell r="L964" t="str">
            <v>6210405005</v>
          </cell>
        </row>
        <row r="965">
          <cell r="A965" t="str">
            <v>TL07</v>
          </cell>
          <cell r="B965">
            <v>3106010055</v>
          </cell>
          <cell r="C965" t="str">
            <v>CURA.FORCE CS</v>
          </cell>
          <cell r="D965" t="str">
            <v>65</v>
          </cell>
          <cell r="E965">
            <v>894</v>
          </cell>
          <cell r="F965">
            <v>4</v>
          </cell>
          <cell r="G965">
            <v>145</v>
          </cell>
          <cell r="H965">
            <v>-6.5</v>
          </cell>
          <cell r="I965">
            <v>-942.5</v>
          </cell>
          <cell r="J965">
            <v>19991031</v>
          </cell>
          <cell r="K965" t="str">
            <v>1140305006</v>
          </cell>
          <cell r="L965" t="str">
            <v>6210405005</v>
          </cell>
        </row>
        <row r="966">
          <cell r="A966" t="str">
            <v>TL08</v>
          </cell>
          <cell r="B966">
            <v>3106010055</v>
          </cell>
          <cell r="C966" t="str">
            <v>CURA.FORCE CS</v>
          </cell>
          <cell r="D966" t="str">
            <v>65</v>
          </cell>
          <cell r="E966">
            <v>893</v>
          </cell>
          <cell r="F966">
            <v>4</v>
          </cell>
          <cell r="G966">
            <v>27.439</v>
          </cell>
          <cell r="H966">
            <v>-8.8000000000000007</v>
          </cell>
          <cell r="I966">
            <v>-241.46320000000003</v>
          </cell>
          <cell r="J966">
            <v>19991031</v>
          </cell>
          <cell r="K966" t="str">
            <v>1140305006</v>
          </cell>
          <cell r="L966" t="str">
            <v>6210405005</v>
          </cell>
        </row>
        <row r="967">
          <cell r="A967" t="str">
            <v>TO03</v>
          </cell>
          <cell r="B967">
            <v>3106010055</v>
          </cell>
          <cell r="C967" t="str">
            <v>CURA.FORCE CS</v>
          </cell>
          <cell r="D967" t="str">
            <v>S1</v>
          </cell>
          <cell r="E967">
            <v>329</v>
          </cell>
          <cell r="F967">
            <v>1</v>
          </cell>
          <cell r="G967">
            <v>140</v>
          </cell>
          <cell r="H967">
            <v>-3.5</v>
          </cell>
          <cell r="I967">
            <v>-490</v>
          </cell>
          <cell r="J967">
            <v>19991031</v>
          </cell>
          <cell r="K967" t="str">
            <v>1140305006</v>
          </cell>
          <cell r="L967" t="str">
            <v>6210405005</v>
          </cell>
          <cell r="M967" t="str">
            <v>9100000005</v>
          </cell>
        </row>
        <row r="968">
          <cell r="A968" t="str">
            <v>TZ01</v>
          </cell>
          <cell r="B968">
            <v>3106010055</v>
          </cell>
          <cell r="C968" t="str">
            <v>CURA.FORCE CS</v>
          </cell>
          <cell r="D968" t="str">
            <v>65</v>
          </cell>
          <cell r="E968">
            <v>857</v>
          </cell>
          <cell r="F968">
            <v>1</v>
          </cell>
          <cell r="G968">
            <v>145</v>
          </cell>
          <cell r="H968">
            <v>-2</v>
          </cell>
          <cell r="I968">
            <v>-290</v>
          </cell>
          <cell r="J968">
            <v>19991031</v>
          </cell>
          <cell r="K968" t="str">
            <v>1140305006</v>
          </cell>
          <cell r="L968" t="str">
            <v>6210405005</v>
          </cell>
        </row>
        <row r="969">
          <cell r="A969" t="str">
            <v>TZ02</v>
          </cell>
          <cell r="B969">
            <v>3106010055</v>
          </cell>
          <cell r="C969" t="str">
            <v>CURA.FORCE CS</v>
          </cell>
          <cell r="D969" t="str">
            <v>65</v>
          </cell>
          <cell r="E969">
            <v>861</v>
          </cell>
          <cell r="F969">
            <v>1</v>
          </cell>
          <cell r="G969">
            <v>140</v>
          </cell>
          <cell r="H969">
            <v>-5</v>
          </cell>
          <cell r="I969">
            <v>-700</v>
          </cell>
          <cell r="J969">
            <v>19991031</v>
          </cell>
          <cell r="K969" t="str">
            <v>1140305006</v>
          </cell>
          <cell r="L969" t="str">
            <v>6210405005</v>
          </cell>
        </row>
        <row r="970">
          <cell r="A970" t="str">
            <v>P023</v>
          </cell>
          <cell r="B970">
            <v>3106010055</v>
          </cell>
          <cell r="C970" t="str">
            <v>CURA.FORCE CS</v>
          </cell>
          <cell r="D970" t="str">
            <v>B1</v>
          </cell>
          <cell r="E970">
            <v>255</v>
          </cell>
          <cell r="F970">
            <v>1</v>
          </cell>
          <cell r="G970">
            <v>140</v>
          </cell>
          <cell r="H970">
            <v>-0.315</v>
          </cell>
          <cell r="I970">
            <v>-44.1</v>
          </cell>
          <cell r="J970">
            <v>19991030</v>
          </cell>
          <cell r="K970" t="str">
            <v>1140325006</v>
          </cell>
          <cell r="L970" t="str">
            <v>6210405016</v>
          </cell>
          <cell r="M970" t="str">
            <v>9100000007</v>
          </cell>
        </row>
        <row r="971">
          <cell r="A971" t="str">
            <v>P023</v>
          </cell>
          <cell r="B971">
            <v>3106010055</v>
          </cell>
          <cell r="C971" t="str">
            <v>CURA.FORCE CS</v>
          </cell>
          <cell r="D971" t="str">
            <v>B1</v>
          </cell>
          <cell r="E971">
            <v>256</v>
          </cell>
          <cell r="F971">
            <v>1</v>
          </cell>
          <cell r="G971">
            <v>140</v>
          </cell>
          <cell r="H971">
            <v>-0.38</v>
          </cell>
          <cell r="I971">
            <v>-53.2</v>
          </cell>
          <cell r="J971">
            <v>19991030</v>
          </cell>
          <cell r="K971" t="str">
            <v>1140325006</v>
          </cell>
          <cell r="L971" t="str">
            <v>6210405016</v>
          </cell>
          <cell r="M971" t="str">
            <v>9100000007</v>
          </cell>
        </row>
        <row r="972">
          <cell r="A972" t="str">
            <v>P023</v>
          </cell>
          <cell r="B972">
            <v>3106010055</v>
          </cell>
          <cell r="C972" t="str">
            <v>CURA.FORCE CS</v>
          </cell>
          <cell r="D972" t="str">
            <v>B1</v>
          </cell>
          <cell r="E972">
            <v>257</v>
          </cell>
          <cell r="F972">
            <v>1</v>
          </cell>
          <cell r="G972">
            <v>140</v>
          </cell>
          <cell r="H972">
            <v>-0.56999999999999995</v>
          </cell>
          <cell r="I972">
            <v>-79.8</v>
          </cell>
          <cell r="J972">
            <v>19991030</v>
          </cell>
          <cell r="K972" t="str">
            <v>1140325006</v>
          </cell>
          <cell r="L972" t="str">
            <v>6210405016</v>
          </cell>
          <cell r="M972" t="str">
            <v>9100000007</v>
          </cell>
        </row>
        <row r="973">
          <cell r="A973" t="str">
            <v>P023</v>
          </cell>
          <cell r="B973">
            <v>3106010055</v>
          </cell>
          <cell r="C973" t="str">
            <v>CURA.FORCE CS</v>
          </cell>
          <cell r="D973" t="str">
            <v>B1</v>
          </cell>
          <cell r="E973">
            <v>258</v>
          </cell>
          <cell r="F973">
            <v>1</v>
          </cell>
          <cell r="G973">
            <v>140</v>
          </cell>
          <cell r="H973">
            <v>-0.63</v>
          </cell>
          <cell r="I973">
            <v>-88.2</v>
          </cell>
          <cell r="J973">
            <v>19991030</v>
          </cell>
          <cell r="K973" t="str">
            <v>1140325006</v>
          </cell>
          <cell r="L973" t="str">
            <v>6210405016</v>
          </cell>
          <cell r="M973" t="str">
            <v>9100000007</v>
          </cell>
        </row>
        <row r="974">
          <cell r="A974" t="str">
            <v>TG02</v>
          </cell>
          <cell r="B974">
            <v>3106010070</v>
          </cell>
          <cell r="C974" t="str">
            <v>CURA.RITIRAN CARB</v>
          </cell>
          <cell r="D974" t="str">
            <v>61</v>
          </cell>
          <cell r="E974">
            <v>633</v>
          </cell>
          <cell r="F974">
            <v>1</v>
          </cell>
          <cell r="G974">
            <v>3</v>
          </cell>
          <cell r="H974">
            <v>-11.7</v>
          </cell>
          <cell r="I974">
            <v>-35.099999999999994</v>
          </cell>
          <cell r="J974">
            <v>19991031</v>
          </cell>
          <cell r="K974" t="str">
            <v>1140301006</v>
          </cell>
          <cell r="L974" t="str">
            <v>6210405001</v>
          </cell>
        </row>
        <row r="975">
          <cell r="A975" t="str">
            <v>TG18</v>
          </cell>
          <cell r="B975">
            <v>3106010070</v>
          </cell>
          <cell r="C975" t="str">
            <v>CURA.RITIRAN CARB</v>
          </cell>
          <cell r="D975" t="str">
            <v>61</v>
          </cell>
          <cell r="E975">
            <v>634</v>
          </cell>
          <cell r="F975">
            <v>2</v>
          </cell>
          <cell r="G975">
            <v>3.6</v>
          </cell>
          <cell r="H975">
            <v>-32.5</v>
          </cell>
          <cell r="I975">
            <v>-117</v>
          </cell>
          <cell r="J975">
            <v>19991031</v>
          </cell>
          <cell r="K975" t="str">
            <v>1140301006</v>
          </cell>
          <cell r="L975" t="str">
            <v>6210405001</v>
          </cell>
        </row>
        <row r="976">
          <cell r="A976" t="str">
            <v>TG28</v>
          </cell>
          <cell r="B976">
            <v>3106010070</v>
          </cell>
          <cell r="C976" t="str">
            <v>CURA.RITIRAN CARB</v>
          </cell>
          <cell r="D976" t="str">
            <v>61</v>
          </cell>
          <cell r="E976">
            <v>632</v>
          </cell>
          <cell r="F976">
            <v>1</v>
          </cell>
          <cell r="G976">
            <v>3.6</v>
          </cell>
          <cell r="H976">
            <v>-11</v>
          </cell>
          <cell r="I976">
            <v>-39.6</v>
          </cell>
          <cell r="J976">
            <v>19991031</v>
          </cell>
          <cell r="K976" t="str">
            <v>1140301006</v>
          </cell>
          <cell r="L976" t="str">
            <v>6210405001</v>
          </cell>
        </row>
        <row r="977">
          <cell r="A977" t="str">
            <v>TG29</v>
          </cell>
          <cell r="B977">
            <v>3106010070</v>
          </cell>
          <cell r="C977" t="str">
            <v>CURA.RITIRAN CARB</v>
          </cell>
          <cell r="D977" t="str">
            <v>61</v>
          </cell>
          <cell r="E977">
            <v>628</v>
          </cell>
          <cell r="F977">
            <v>1</v>
          </cell>
          <cell r="G977">
            <v>3</v>
          </cell>
          <cell r="H977">
            <v>-4.8</v>
          </cell>
          <cell r="I977">
            <v>-14.399999999999999</v>
          </cell>
          <cell r="J977">
            <v>19991031</v>
          </cell>
          <cell r="K977" t="str">
            <v>1140301006</v>
          </cell>
          <cell r="L977" t="str">
            <v>6210405001</v>
          </cell>
        </row>
        <row r="978">
          <cell r="A978" t="str">
            <v>P001</v>
          </cell>
          <cell r="B978">
            <v>3108010002</v>
          </cell>
          <cell r="C978" t="str">
            <v>EM-LABORES ARADO/PEINE O ROLO</v>
          </cell>
          <cell r="D978" t="str">
            <v>L1</v>
          </cell>
          <cell r="E978">
            <v>272</v>
          </cell>
          <cell r="F978">
            <v>1</v>
          </cell>
          <cell r="G978">
            <v>17.850000000000001</v>
          </cell>
          <cell r="H978">
            <v>-10</v>
          </cell>
          <cell r="I978">
            <v>-178.5</v>
          </cell>
          <cell r="J978">
            <v>19991030</v>
          </cell>
          <cell r="K978" t="str">
            <v>1140325017</v>
          </cell>
          <cell r="L978" t="str">
            <v>5120410000</v>
          </cell>
          <cell r="M978" t="str">
            <v>9100000007</v>
          </cell>
        </row>
        <row r="979">
          <cell r="A979" t="str">
            <v>P023</v>
          </cell>
          <cell r="B979">
            <v>3108010007</v>
          </cell>
          <cell r="C979" t="str">
            <v>EM-LABORES CINCEL/RASTRA</v>
          </cell>
          <cell r="D979" t="str">
            <v>B1</v>
          </cell>
          <cell r="E979">
            <v>279</v>
          </cell>
          <cell r="F979">
            <v>1</v>
          </cell>
          <cell r="G979">
            <v>15.3</v>
          </cell>
          <cell r="H979">
            <v>-18</v>
          </cell>
          <cell r="I979">
            <v>-275.40000000000003</v>
          </cell>
          <cell r="J979">
            <v>19991030</v>
          </cell>
          <cell r="K979" t="str">
            <v>1140325017</v>
          </cell>
          <cell r="L979" t="str">
            <v>5120410000</v>
          </cell>
          <cell r="M979" t="str">
            <v>9100000007</v>
          </cell>
        </row>
        <row r="980">
          <cell r="A980" t="str">
            <v>P023</v>
          </cell>
          <cell r="B980">
            <v>3108010007</v>
          </cell>
          <cell r="C980" t="str">
            <v>EM-LABORES CINCEL/RASTRA</v>
          </cell>
          <cell r="D980" t="str">
            <v>B1</v>
          </cell>
          <cell r="E980">
            <v>280</v>
          </cell>
          <cell r="F980">
            <v>1</v>
          </cell>
          <cell r="G980">
            <v>15.3</v>
          </cell>
          <cell r="H980">
            <v>-14</v>
          </cell>
          <cell r="I980">
            <v>-214.20000000000002</v>
          </cell>
          <cell r="J980">
            <v>19991030</v>
          </cell>
          <cell r="K980" t="str">
            <v>1140325017</v>
          </cell>
          <cell r="L980" t="str">
            <v>5120410000</v>
          </cell>
          <cell r="M980" t="str">
            <v>9100000007</v>
          </cell>
        </row>
        <row r="981">
          <cell r="A981" t="str">
            <v>P023</v>
          </cell>
          <cell r="B981">
            <v>3108010007</v>
          </cell>
          <cell r="C981" t="str">
            <v>EM-LABORES CINCEL/RASTRA</v>
          </cell>
          <cell r="D981" t="str">
            <v>B1</v>
          </cell>
          <cell r="E981">
            <v>281</v>
          </cell>
          <cell r="F981">
            <v>1</v>
          </cell>
          <cell r="G981">
            <v>15.3</v>
          </cell>
          <cell r="H981">
            <v>-27</v>
          </cell>
          <cell r="I981">
            <v>-413.1</v>
          </cell>
          <cell r="J981">
            <v>19991030</v>
          </cell>
          <cell r="K981" t="str">
            <v>1140325017</v>
          </cell>
          <cell r="L981" t="str">
            <v>5120410000</v>
          </cell>
          <cell r="M981" t="str">
            <v>9100000007</v>
          </cell>
        </row>
        <row r="982">
          <cell r="A982" t="str">
            <v>P023</v>
          </cell>
          <cell r="B982">
            <v>3108010007</v>
          </cell>
          <cell r="C982" t="str">
            <v>EM-LABORES CINCEL/RASTRA</v>
          </cell>
          <cell r="D982" t="str">
            <v>B1</v>
          </cell>
          <cell r="E982">
            <v>282</v>
          </cell>
          <cell r="F982">
            <v>1</v>
          </cell>
          <cell r="G982">
            <v>15.3</v>
          </cell>
          <cell r="H982">
            <v>-30</v>
          </cell>
          <cell r="I982">
            <v>-459</v>
          </cell>
          <cell r="J982">
            <v>19991030</v>
          </cell>
          <cell r="K982" t="str">
            <v>1140325017</v>
          </cell>
          <cell r="L982" t="str">
            <v>5120410000</v>
          </cell>
          <cell r="M982" t="str">
            <v>9100000007</v>
          </cell>
        </row>
        <row r="983">
          <cell r="A983" t="str">
            <v>P001</v>
          </cell>
          <cell r="B983">
            <v>3108010008</v>
          </cell>
          <cell r="C983" t="str">
            <v>EM-LABORES CONFECCION POR ROLLO</v>
          </cell>
          <cell r="D983" t="str">
            <v>L1</v>
          </cell>
          <cell r="E983">
            <v>265</v>
          </cell>
          <cell r="F983">
            <v>1</v>
          </cell>
          <cell r="G983">
            <v>5.0999999999999996</v>
          </cell>
          <cell r="H983">
            <v>-5</v>
          </cell>
          <cell r="I983">
            <v>-25.5</v>
          </cell>
          <cell r="J983">
            <v>19991030</v>
          </cell>
          <cell r="K983" t="str">
            <v>1140325017</v>
          </cell>
          <cell r="L983" t="str">
            <v>5120410000</v>
          </cell>
          <cell r="M983" t="str">
            <v>9100000007</v>
          </cell>
        </row>
        <row r="984">
          <cell r="A984" t="str">
            <v>P001</v>
          </cell>
          <cell r="B984">
            <v>3108010011</v>
          </cell>
          <cell r="C984" t="str">
            <v>EM-LABORES DESMALEZADA</v>
          </cell>
          <cell r="D984" t="str">
            <v>L1</v>
          </cell>
          <cell r="E984">
            <v>263</v>
          </cell>
          <cell r="F984">
            <v>1</v>
          </cell>
          <cell r="G984">
            <v>7.65</v>
          </cell>
          <cell r="H984">
            <v>-5</v>
          </cell>
          <cell r="I984">
            <v>-38.25</v>
          </cell>
          <cell r="J984">
            <v>19991030</v>
          </cell>
          <cell r="K984" t="str">
            <v>1140325017</v>
          </cell>
          <cell r="L984" t="str">
            <v>5120410000</v>
          </cell>
          <cell r="M984" t="str">
            <v>9100000007</v>
          </cell>
        </row>
        <row r="985">
          <cell r="A985" t="str">
            <v>P001</v>
          </cell>
          <cell r="B985">
            <v>3108010011</v>
          </cell>
          <cell r="C985" t="str">
            <v>EM-LABORES DESMALEZADA</v>
          </cell>
          <cell r="D985" t="str">
            <v>L1</v>
          </cell>
          <cell r="E985">
            <v>264</v>
          </cell>
          <cell r="F985">
            <v>1</v>
          </cell>
          <cell r="G985">
            <v>7.65</v>
          </cell>
          <cell r="H985">
            <v>-10</v>
          </cell>
          <cell r="I985">
            <v>-76.5</v>
          </cell>
          <cell r="J985">
            <v>19991030</v>
          </cell>
          <cell r="K985" t="str">
            <v>1140325017</v>
          </cell>
          <cell r="L985" t="str">
            <v>5120410000</v>
          </cell>
          <cell r="M985" t="str">
            <v>9100000007</v>
          </cell>
        </row>
        <row r="986">
          <cell r="A986" t="str">
            <v>P001</v>
          </cell>
          <cell r="B986">
            <v>3108010011</v>
          </cell>
          <cell r="C986" t="str">
            <v>EM-LABORES DESMALEZADA</v>
          </cell>
          <cell r="D986" t="str">
            <v>L1</v>
          </cell>
          <cell r="E986">
            <v>275</v>
          </cell>
          <cell r="F986">
            <v>1</v>
          </cell>
          <cell r="G986">
            <v>7.65</v>
          </cell>
          <cell r="H986">
            <v>-10</v>
          </cell>
          <cell r="I986">
            <v>-76.5</v>
          </cell>
          <cell r="J986">
            <v>19991030</v>
          </cell>
          <cell r="K986" t="str">
            <v>1140325017</v>
          </cell>
          <cell r="L986" t="str">
            <v>5120410000</v>
          </cell>
          <cell r="M986" t="str">
            <v>9100000007</v>
          </cell>
        </row>
        <row r="987">
          <cell r="A987" t="str">
            <v>P001</v>
          </cell>
          <cell r="B987">
            <v>3108010011</v>
          </cell>
          <cell r="C987" t="str">
            <v>EM-LABORES DESMALEZADA</v>
          </cell>
          <cell r="D987" t="str">
            <v>L1</v>
          </cell>
          <cell r="E987">
            <v>276</v>
          </cell>
          <cell r="F987">
            <v>1</v>
          </cell>
          <cell r="G987">
            <v>7.65</v>
          </cell>
          <cell r="H987">
            <v>-15</v>
          </cell>
          <cell r="I987">
            <v>-114.75</v>
          </cell>
          <cell r="J987">
            <v>19991030</v>
          </cell>
          <cell r="K987" t="str">
            <v>1140325017</v>
          </cell>
          <cell r="L987" t="str">
            <v>5120410000</v>
          </cell>
          <cell r="M987" t="str">
            <v>9100000007</v>
          </cell>
        </row>
        <row r="988">
          <cell r="A988" t="str">
            <v>P001</v>
          </cell>
          <cell r="B988">
            <v>3108010011</v>
          </cell>
          <cell r="C988" t="str">
            <v>EM-LABORES DESMALEZADA</v>
          </cell>
          <cell r="D988" t="str">
            <v>L1</v>
          </cell>
          <cell r="E988">
            <v>266</v>
          </cell>
          <cell r="F988">
            <v>1</v>
          </cell>
          <cell r="G988">
            <v>7.65</v>
          </cell>
          <cell r="H988">
            <v>-56</v>
          </cell>
          <cell r="I988">
            <v>-428.40000000000003</v>
          </cell>
          <cell r="J988">
            <v>19991030</v>
          </cell>
          <cell r="K988" t="str">
            <v>1241506009</v>
          </cell>
          <cell r="L988" t="str">
            <v>5120414000</v>
          </cell>
          <cell r="M988" t="str">
            <v>9200000007</v>
          </cell>
        </row>
        <row r="989">
          <cell r="A989" t="str">
            <v>P005</v>
          </cell>
          <cell r="B989">
            <v>3108010011</v>
          </cell>
          <cell r="C989" t="str">
            <v>EM-LABORES DESMALEZADA</v>
          </cell>
          <cell r="D989" t="str">
            <v>H1</v>
          </cell>
          <cell r="E989">
            <v>213</v>
          </cell>
          <cell r="F989">
            <v>1</v>
          </cell>
          <cell r="G989">
            <v>7.65</v>
          </cell>
          <cell r="H989">
            <v>-20</v>
          </cell>
          <cell r="I989">
            <v>-153</v>
          </cell>
          <cell r="J989">
            <v>19991031</v>
          </cell>
          <cell r="K989" t="str">
            <v>5110201047</v>
          </cell>
          <cell r="L989" t="str">
            <v>5120409000</v>
          </cell>
          <cell r="M989" t="str">
            <v>9100000017</v>
          </cell>
        </row>
        <row r="990">
          <cell r="A990" t="str">
            <v>P023</v>
          </cell>
          <cell r="B990">
            <v>3108010011</v>
          </cell>
          <cell r="C990" t="str">
            <v>EM-LABORES DESMALEZADA</v>
          </cell>
          <cell r="D990" t="str">
            <v>B1</v>
          </cell>
          <cell r="E990">
            <v>286</v>
          </cell>
          <cell r="F990">
            <v>1</v>
          </cell>
          <cell r="G990">
            <v>7.65</v>
          </cell>
          <cell r="H990">
            <v>-38</v>
          </cell>
          <cell r="I990">
            <v>-290.7</v>
          </cell>
          <cell r="J990">
            <v>19991030</v>
          </cell>
          <cell r="K990" t="str">
            <v>5110201047</v>
          </cell>
          <cell r="L990" t="str">
            <v>5120409000</v>
          </cell>
          <cell r="M990" t="str">
            <v>9100000017</v>
          </cell>
        </row>
        <row r="991">
          <cell r="A991" t="str">
            <v>P023</v>
          </cell>
          <cell r="B991">
            <v>3108010011</v>
          </cell>
          <cell r="C991" t="str">
            <v>EM-LABORES DESMALEZADA</v>
          </cell>
          <cell r="D991" t="str">
            <v>B1</v>
          </cell>
          <cell r="E991">
            <v>287</v>
          </cell>
          <cell r="F991">
            <v>1</v>
          </cell>
          <cell r="G991">
            <v>7.65</v>
          </cell>
          <cell r="H991">
            <v>-35</v>
          </cell>
          <cell r="I991">
            <v>-267.75</v>
          </cell>
          <cell r="J991">
            <v>19991030</v>
          </cell>
          <cell r="K991" t="str">
            <v>5110201047</v>
          </cell>
          <cell r="L991" t="str">
            <v>5120409000</v>
          </cell>
          <cell r="M991" t="str">
            <v>9100000017</v>
          </cell>
        </row>
        <row r="992">
          <cell r="A992" t="str">
            <v>P023</v>
          </cell>
          <cell r="B992">
            <v>3108010011</v>
          </cell>
          <cell r="C992" t="str">
            <v>EM-LABORES DESMALEZADA</v>
          </cell>
          <cell r="D992" t="str">
            <v>B1</v>
          </cell>
          <cell r="E992">
            <v>288</v>
          </cell>
          <cell r="F992">
            <v>1</v>
          </cell>
          <cell r="G992">
            <v>7.65</v>
          </cell>
          <cell r="H992">
            <v>-13</v>
          </cell>
          <cell r="I992">
            <v>-99.45</v>
          </cell>
          <cell r="J992">
            <v>19991030</v>
          </cell>
          <cell r="K992" t="str">
            <v>5110201047</v>
          </cell>
          <cell r="L992" t="str">
            <v>5120409000</v>
          </cell>
          <cell r="M992" t="str">
            <v>9100000017</v>
          </cell>
        </row>
        <row r="993">
          <cell r="A993" t="str">
            <v>P023</v>
          </cell>
          <cell r="B993">
            <v>3108010011</v>
          </cell>
          <cell r="C993" t="str">
            <v>EM-LABORES DESMALEZADA</v>
          </cell>
          <cell r="D993" t="str">
            <v>B1</v>
          </cell>
          <cell r="E993">
            <v>289</v>
          </cell>
          <cell r="F993">
            <v>1</v>
          </cell>
          <cell r="G993">
            <v>7.65</v>
          </cell>
          <cell r="H993">
            <v>-10</v>
          </cell>
          <cell r="I993">
            <v>-76.5</v>
          </cell>
          <cell r="J993">
            <v>19991030</v>
          </cell>
          <cell r="K993" t="str">
            <v>5110201047</v>
          </cell>
          <cell r="L993" t="str">
            <v>5120409000</v>
          </cell>
          <cell r="M993" t="str">
            <v>9100000017</v>
          </cell>
        </row>
        <row r="994">
          <cell r="A994" t="str">
            <v>P023</v>
          </cell>
          <cell r="B994">
            <v>3108010011</v>
          </cell>
          <cell r="C994" t="str">
            <v>EM-LABORES DESMALEZADA</v>
          </cell>
          <cell r="D994" t="str">
            <v>B1</v>
          </cell>
          <cell r="E994">
            <v>290</v>
          </cell>
          <cell r="F994">
            <v>1</v>
          </cell>
          <cell r="G994">
            <v>7.65</v>
          </cell>
          <cell r="H994">
            <v>-15</v>
          </cell>
          <cell r="I994">
            <v>-114.75</v>
          </cell>
          <cell r="J994">
            <v>19991030</v>
          </cell>
          <cell r="K994" t="str">
            <v>5110201047</v>
          </cell>
          <cell r="L994" t="str">
            <v>5120409000</v>
          </cell>
          <cell r="M994" t="str">
            <v>9100000017</v>
          </cell>
        </row>
        <row r="995">
          <cell r="A995" t="str">
            <v>P023</v>
          </cell>
          <cell r="B995">
            <v>3108010011</v>
          </cell>
          <cell r="C995" t="str">
            <v>EM-LABORES DESMALEZADA</v>
          </cell>
          <cell r="D995" t="str">
            <v>B1</v>
          </cell>
          <cell r="E995">
            <v>291</v>
          </cell>
          <cell r="F995">
            <v>1</v>
          </cell>
          <cell r="G995">
            <v>7.65</v>
          </cell>
          <cell r="H995">
            <v>-35</v>
          </cell>
          <cell r="I995">
            <v>-267.75</v>
          </cell>
          <cell r="J995">
            <v>19991030</v>
          </cell>
          <cell r="K995" t="str">
            <v>5110201047</v>
          </cell>
          <cell r="L995" t="str">
            <v>5120409000</v>
          </cell>
          <cell r="M995" t="str">
            <v>9100000017</v>
          </cell>
        </row>
        <row r="996">
          <cell r="A996" t="str">
            <v>P023</v>
          </cell>
          <cell r="B996">
            <v>3108010011</v>
          </cell>
          <cell r="C996" t="str">
            <v>EM-LABORES DESMALEZADA</v>
          </cell>
          <cell r="D996" t="str">
            <v>B1</v>
          </cell>
          <cell r="E996">
            <v>292</v>
          </cell>
          <cell r="F996">
            <v>1</v>
          </cell>
          <cell r="G996">
            <v>7.65</v>
          </cell>
          <cell r="H996">
            <v>-4</v>
          </cell>
          <cell r="I996">
            <v>-30.6</v>
          </cell>
          <cell r="J996">
            <v>19991030</v>
          </cell>
          <cell r="K996" t="str">
            <v>5110201047</v>
          </cell>
          <cell r="L996" t="str">
            <v>5120409000</v>
          </cell>
          <cell r="M996" t="str">
            <v>9100000017</v>
          </cell>
        </row>
        <row r="997">
          <cell r="A997" t="str">
            <v>P012</v>
          </cell>
          <cell r="B997">
            <v>3108010011</v>
          </cell>
          <cell r="C997" t="str">
            <v>EM-LABORES DESMALEZADA</v>
          </cell>
          <cell r="D997" t="str">
            <v>N1</v>
          </cell>
          <cell r="E997">
            <v>340</v>
          </cell>
          <cell r="F997">
            <v>3</v>
          </cell>
          <cell r="G997">
            <v>7.65</v>
          </cell>
          <cell r="H997">
            <v>-100</v>
          </cell>
          <cell r="I997">
            <v>-765</v>
          </cell>
          <cell r="J997">
            <v>19991031</v>
          </cell>
          <cell r="K997" t="str">
            <v>5110301048</v>
          </cell>
          <cell r="L997" t="str">
            <v>5120412000</v>
          </cell>
          <cell r="M997" t="str">
            <v>9200000004</v>
          </cell>
        </row>
        <row r="998">
          <cell r="A998" t="str">
            <v>P001</v>
          </cell>
          <cell r="B998">
            <v>3108010014</v>
          </cell>
          <cell r="C998" t="str">
            <v>EM-LABORES DISCO DESENCONTRADO 1ERA PASA</v>
          </cell>
          <cell r="D998" t="str">
            <v>L1</v>
          </cell>
          <cell r="E998">
            <v>273</v>
          </cell>
          <cell r="F998">
            <v>1</v>
          </cell>
          <cell r="G998">
            <v>11.56</v>
          </cell>
          <cell r="H998">
            <v>-26</v>
          </cell>
          <cell r="I998">
            <v>-300.56</v>
          </cell>
          <cell r="J998">
            <v>19991030</v>
          </cell>
          <cell r="K998" t="str">
            <v>1140325017</v>
          </cell>
          <cell r="L998" t="str">
            <v>5120410000</v>
          </cell>
          <cell r="M998" t="str">
            <v>9100000007</v>
          </cell>
        </row>
        <row r="999">
          <cell r="A999" t="str">
            <v>P001</v>
          </cell>
          <cell r="B999">
            <v>3108010016</v>
          </cell>
          <cell r="C999" t="str">
            <v>EM-LABORES DISCO DESENC/RAST/ROLO 1ER PA</v>
          </cell>
          <cell r="D999" t="str">
            <v>L1</v>
          </cell>
          <cell r="E999">
            <v>271</v>
          </cell>
          <cell r="F999">
            <v>1</v>
          </cell>
          <cell r="G999">
            <v>13.26</v>
          </cell>
          <cell r="H999">
            <v>-30</v>
          </cell>
          <cell r="I999">
            <v>-397.8</v>
          </cell>
          <cell r="J999">
            <v>19991030</v>
          </cell>
          <cell r="K999" t="str">
            <v>1140325017</v>
          </cell>
          <cell r="L999" t="str">
            <v>5120410000</v>
          </cell>
          <cell r="M999" t="str">
            <v>9100000007</v>
          </cell>
        </row>
        <row r="1000">
          <cell r="A1000" t="str">
            <v>P001</v>
          </cell>
          <cell r="B1000">
            <v>3108010016</v>
          </cell>
          <cell r="C1000" t="str">
            <v>EM-LABORES DISCO DESENC/RAST/ROLO 1ER PA</v>
          </cell>
          <cell r="D1000" t="str">
            <v>L1</v>
          </cell>
          <cell r="E1000">
            <v>270</v>
          </cell>
          <cell r="F1000">
            <v>1</v>
          </cell>
          <cell r="G1000">
            <v>13.26</v>
          </cell>
          <cell r="H1000">
            <v>-26</v>
          </cell>
          <cell r="I1000">
            <v>-344.76</v>
          </cell>
          <cell r="J1000">
            <v>19991030</v>
          </cell>
          <cell r="K1000" t="str">
            <v>1140335017</v>
          </cell>
          <cell r="L1000" t="str">
            <v>5120410000</v>
          </cell>
          <cell r="M1000" t="str">
            <v>9100000015</v>
          </cell>
        </row>
        <row r="1001">
          <cell r="A1001" t="str">
            <v>P014</v>
          </cell>
          <cell r="B1001">
            <v>3108010019</v>
          </cell>
          <cell r="C1001" t="str">
            <v>EM-LABORES DISCO LIVIANO/RASTRA</v>
          </cell>
          <cell r="D1001" t="str">
            <v>S1</v>
          </cell>
          <cell r="E1001">
            <v>268</v>
          </cell>
          <cell r="F1001">
            <v>1</v>
          </cell>
          <cell r="G1001">
            <v>11.05</v>
          </cell>
          <cell r="H1001">
            <v>-206</v>
          </cell>
          <cell r="I1001">
            <v>-2276.3000000000002</v>
          </cell>
          <cell r="J1001">
            <v>19991031</v>
          </cell>
          <cell r="K1001" t="str">
            <v>1140303017</v>
          </cell>
          <cell r="L1001" t="str">
            <v>5120410000</v>
          </cell>
          <cell r="M1001" t="str">
            <v>9100000003</v>
          </cell>
        </row>
        <row r="1002">
          <cell r="A1002" t="str">
            <v>P014</v>
          </cell>
          <cell r="B1002">
            <v>3108010019</v>
          </cell>
          <cell r="C1002" t="str">
            <v>EM-LABORES DISCO LIVIANO/RASTRA</v>
          </cell>
          <cell r="D1002" t="str">
            <v>S1</v>
          </cell>
          <cell r="E1002">
            <v>271</v>
          </cell>
          <cell r="F1002">
            <v>2</v>
          </cell>
          <cell r="G1002">
            <v>11.05</v>
          </cell>
          <cell r="H1002">
            <v>-70</v>
          </cell>
          <cell r="I1002">
            <v>-773.5</v>
          </cell>
          <cell r="J1002">
            <v>19991031</v>
          </cell>
          <cell r="K1002" t="str">
            <v>1140303017</v>
          </cell>
          <cell r="L1002" t="str">
            <v>5120410000</v>
          </cell>
          <cell r="M1002" t="str">
            <v>9100000003</v>
          </cell>
        </row>
        <row r="1003">
          <cell r="A1003" t="str">
            <v>P023</v>
          </cell>
          <cell r="B1003">
            <v>3108010020</v>
          </cell>
          <cell r="C1003" t="str">
            <v>EM-LABORES DISCO LIVIANO/RASTRA/ROLO</v>
          </cell>
          <cell r="D1003" t="str">
            <v>B1</v>
          </cell>
          <cell r="E1003">
            <v>279</v>
          </cell>
          <cell r="F1003">
            <v>2</v>
          </cell>
          <cell r="G1003">
            <v>12.41</v>
          </cell>
          <cell r="H1003">
            <v>-18</v>
          </cell>
          <cell r="I1003">
            <v>-223.38</v>
          </cell>
          <cell r="J1003">
            <v>19991030</v>
          </cell>
          <cell r="K1003" t="str">
            <v>1140325017</v>
          </cell>
          <cell r="L1003" t="str">
            <v>5120410000</v>
          </cell>
          <cell r="M1003" t="str">
            <v>9100000007</v>
          </cell>
        </row>
        <row r="1004">
          <cell r="A1004" t="str">
            <v>P023</v>
          </cell>
          <cell r="B1004">
            <v>3108010020</v>
          </cell>
          <cell r="C1004" t="str">
            <v>EM-LABORES DISCO LIVIANO/RASTRA/ROLO</v>
          </cell>
          <cell r="D1004" t="str">
            <v>B1</v>
          </cell>
          <cell r="E1004">
            <v>280</v>
          </cell>
          <cell r="F1004">
            <v>2</v>
          </cell>
          <cell r="G1004">
            <v>12.41</v>
          </cell>
          <cell r="H1004">
            <v>-28</v>
          </cell>
          <cell r="I1004">
            <v>-347.48</v>
          </cell>
          <cell r="J1004">
            <v>19991030</v>
          </cell>
          <cell r="K1004" t="str">
            <v>1140325017</v>
          </cell>
          <cell r="L1004" t="str">
            <v>5120410000</v>
          </cell>
          <cell r="M1004" t="str">
            <v>9100000007</v>
          </cell>
        </row>
        <row r="1005">
          <cell r="A1005" t="str">
            <v>P023</v>
          </cell>
          <cell r="B1005">
            <v>3108010020</v>
          </cell>
          <cell r="C1005" t="str">
            <v>EM-LABORES DISCO LIVIANO/RASTRA/ROLO</v>
          </cell>
          <cell r="D1005" t="str">
            <v>B1</v>
          </cell>
          <cell r="E1005">
            <v>281</v>
          </cell>
          <cell r="F1005">
            <v>2</v>
          </cell>
          <cell r="G1005">
            <v>12.41</v>
          </cell>
          <cell r="H1005">
            <v>-27</v>
          </cell>
          <cell r="I1005">
            <v>-335.07</v>
          </cell>
          <cell r="J1005">
            <v>19991030</v>
          </cell>
          <cell r="K1005" t="str">
            <v>1140325017</v>
          </cell>
          <cell r="L1005" t="str">
            <v>5120410000</v>
          </cell>
          <cell r="M1005" t="str">
            <v>9100000007</v>
          </cell>
        </row>
        <row r="1006">
          <cell r="A1006" t="str">
            <v>P023</v>
          </cell>
          <cell r="B1006">
            <v>3108010020</v>
          </cell>
          <cell r="C1006" t="str">
            <v>EM-LABORES DISCO LIVIANO/RASTRA/ROLO</v>
          </cell>
          <cell r="D1006" t="str">
            <v>B1</v>
          </cell>
          <cell r="E1006">
            <v>282</v>
          </cell>
          <cell r="F1006">
            <v>2</v>
          </cell>
          <cell r="G1006">
            <v>12.41</v>
          </cell>
          <cell r="H1006">
            <v>-30</v>
          </cell>
          <cell r="I1006">
            <v>-372.3</v>
          </cell>
          <cell r="J1006">
            <v>19991030</v>
          </cell>
          <cell r="K1006" t="str">
            <v>1140325017</v>
          </cell>
          <cell r="L1006" t="str">
            <v>5120410000</v>
          </cell>
          <cell r="M1006" t="str">
            <v>9100000007</v>
          </cell>
        </row>
        <row r="1007">
          <cell r="A1007" t="str">
            <v>P023</v>
          </cell>
          <cell r="B1007">
            <v>3108010020</v>
          </cell>
          <cell r="C1007" t="str">
            <v>EM-LABORES DISCO LIVIANO/RASTRA/ROLO</v>
          </cell>
          <cell r="D1007" t="str">
            <v>B1</v>
          </cell>
          <cell r="E1007">
            <v>283</v>
          </cell>
          <cell r="F1007">
            <v>1</v>
          </cell>
          <cell r="G1007">
            <v>12.41</v>
          </cell>
          <cell r="H1007">
            <v>-27</v>
          </cell>
          <cell r="I1007">
            <v>-335.07</v>
          </cell>
          <cell r="J1007">
            <v>19991030</v>
          </cell>
          <cell r="K1007" t="str">
            <v>1140325017</v>
          </cell>
          <cell r="L1007" t="str">
            <v>5120410000</v>
          </cell>
          <cell r="M1007" t="str">
            <v>9100000007</v>
          </cell>
        </row>
        <row r="1008">
          <cell r="A1008" t="str">
            <v>P023</v>
          </cell>
          <cell r="B1008">
            <v>3108010029</v>
          </cell>
          <cell r="C1008" t="str">
            <v>EM-LABORES FERTILIZACION/SOLIDO INCORPOR</v>
          </cell>
          <cell r="D1008" t="str">
            <v>B1</v>
          </cell>
          <cell r="E1008">
            <v>238</v>
          </cell>
          <cell r="F1008">
            <v>9</v>
          </cell>
          <cell r="G1008">
            <v>10.199999999999999</v>
          </cell>
          <cell r="H1008">
            <v>-64</v>
          </cell>
          <cell r="I1008">
            <v>-652.79999999999995</v>
          </cell>
          <cell r="J1008">
            <v>19991030</v>
          </cell>
          <cell r="K1008" t="str">
            <v>1140305017</v>
          </cell>
          <cell r="L1008" t="str">
            <v>5120410000</v>
          </cell>
          <cell r="M1008" t="str">
            <v>9100000005</v>
          </cell>
        </row>
        <row r="1009">
          <cell r="A1009" t="str">
            <v>P023</v>
          </cell>
          <cell r="B1009">
            <v>3108010029</v>
          </cell>
          <cell r="C1009" t="str">
            <v>EM-LABORES FERTILIZACION/SOLIDO INCORPOR</v>
          </cell>
          <cell r="D1009" t="str">
            <v>B1</v>
          </cell>
          <cell r="E1009">
            <v>239</v>
          </cell>
          <cell r="F1009">
            <v>10</v>
          </cell>
          <cell r="G1009">
            <v>10.199999999999999</v>
          </cell>
          <cell r="H1009">
            <v>-55</v>
          </cell>
          <cell r="I1009">
            <v>-561</v>
          </cell>
          <cell r="J1009">
            <v>19991030</v>
          </cell>
          <cell r="K1009" t="str">
            <v>1140305017</v>
          </cell>
          <cell r="L1009" t="str">
            <v>5120410000</v>
          </cell>
          <cell r="M1009" t="str">
            <v>9100000005</v>
          </cell>
        </row>
        <row r="1010">
          <cell r="A1010" t="str">
            <v>P023</v>
          </cell>
          <cell r="B1010">
            <v>3108010029</v>
          </cell>
          <cell r="C1010" t="str">
            <v>EM-LABORES FERTILIZACION/SOLIDO INCORPOR</v>
          </cell>
          <cell r="D1010" t="str">
            <v>B1</v>
          </cell>
          <cell r="E1010">
            <v>242</v>
          </cell>
          <cell r="F1010">
            <v>9</v>
          </cell>
          <cell r="G1010">
            <v>10.199999999999999</v>
          </cell>
          <cell r="H1010">
            <v>-27</v>
          </cell>
          <cell r="I1010">
            <v>-275.39999999999998</v>
          </cell>
          <cell r="J1010">
            <v>19991030</v>
          </cell>
          <cell r="K1010" t="str">
            <v>1140305017</v>
          </cell>
          <cell r="L1010" t="str">
            <v>5120410000</v>
          </cell>
          <cell r="M1010" t="str">
            <v>9100000005</v>
          </cell>
        </row>
        <row r="1011">
          <cell r="A1011" t="str">
            <v>P023</v>
          </cell>
          <cell r="B1011">
            <v>3108010029</v>
          </cell>
          <cell r="C1011" t="str">
            <v>EM-LABORES FERTILIZACION/SOLIDO INCORPOR</v>
          </cell>
          <cell r="D1011" t="str">
            <v>B1</v>
          </cell>
          <cell r="E1011">
            <v>243</v>
          </cell>
          <cell r="F1011">
            <v>9</v>
          </cell>
          <cell r="G1011">
            <v>10.199999999999999</v>
          </cell>
          <cell r="H1011">
            <v>-32</v>
          </cell>
          <cell r="I1011">
            <v>-326.39999999999998</v>
          </cell>
          <cell r="J1011">
            <v>19991030</v>
          </cell>
          <cell r="K1011" t="str">
            <v>1140305017</v>
          </cell>
          <cell r="L1011" t="str">
            <v>5120410000</v>
          </cell>
          <cell r="M1011" t="str">
            <v>9100000005</v>
          </cell>
        </row>
        <row r="1012">
          <cell r="A1012" t="str">
            <v>P023</v>
          </cell>
          <cell r="B1012">
            <v>3108010029</v>
          </cell>
          <cell r="C1012" t="str">
            <v>EM-LABORES FERTILIZACION/SOLIDO INCORPOR</v>
          </cell>
          <cell r="D1012" t="str">
            <v>B1</v>
          </cell>
          <cell r="E1012">
            <v>244</v>
          </cell>
          <cell r="F1012">
            <v>9</v>
          </cell>
          <cell r="G1012">
            <v>10.199999999999999</v>
          </cell>
          <cell r="H1012">
            <v>-107</v>
          </cell>
          <cell r="I1012">
            <v>-1091.3999999999999</v>
          </cell>
          <cell r="J1012">
            <v>19991030</v>
          </cell>
          <cell r="K1012" t="str">
            <v>1140305017</v>
          </cell>
          <cell r="L1012" t="str">
            <v>5120410000</v>
          </cell>
          <cell r="M1012" t="str">
            <v>9100000005</v>
          </cell>
        </row>
        <row r="1013">
          <cell r="A1013" t="str">
            <v>P023</v>
          </cell>
          <cell r="B1013">
            <v>3108010029</v>
          </cell>
          <cell r="C1013" t="str">
            <v>EM-LABORES FERTILIZACION/SOLIDO INCORPOR</v>
          </cell>
          <cell r="D1013" t="str">
            <v>B1</v>
          </cell>
          <cell r="E1013">
            <v>245</v>
          </cell>
          <cell r="F1013">
            <v>8</v>
          </cell>
          <cell r="G1013">
            <v>10.199999999999999</v>
          </cell>
          <cell r="H1013">
            <v>-28</v>
          </cell>
          <cell r="I1013">
            <v>-285.59999999999997</v>
          </cell>
          <cell r="J1013">
            <v>19991030</v>
          </cell>
          <cell r="K1013" t="str">
            <v>1140305017</v>
          </cell>
          <cell r="L1013" t="str">
            <v>5120410000</v>
          </cell>
          <cell r="M1013" t="str">
            <v>9100000005</v>
          </cell>
        </row>
        <row r="1014">
          <cell r="A1014" t="str">
            <v>P023</v>
          </cell>
          <cell r="B1014">
            <v>3108010029</v>
          </cell>
          <cell r="C1014" t="str">
            <v>EM-LABORES FERTILIZACION/SOLIDO INCORPOR</v>
          </cell>
          <cell r="D1014" t="str">
            <v>B1</v>
          </cell>
          <cell r="E1014">
            <v>246</v>
          </cell>
          <cell r="F1014">
            <v>8</v>
          </cell>
          <cell r="G1014">
            <v>10.199999999999999</v>
          </cell>
          <cell r="H1014">
            <v>-23</v>
          </cell>
          <cell r="I1014">
            <v>-234.6</v>
          </cell>
          <cell r="J1014">
            <v>19991030</v>
          </cell>
          <cell r="K1014" t="str">
            <v>1140305017</v>
          </cell>
          <cell r="L1014" t="str">
            <v>5120410000</v>
          </cell>
          <cell r="M1014" t="str">
            <v>9100000005</v>
          </cell>
        </row>
        <row r="1015">
          <cell r="A1015" t="str">
            <v>P023</v>
          </cell>
          <cell r="B1015">
            <v>3108010029</v>
          </cell>
          <cell r="C1015" t="str">
            <v>EM-LABORES FERTILIZACION/SOLIDO INCORPOR</v>
          </cell>
          <cell r="D1015" t="str">
            <v>B1</v>
          </cell>
          <cell r="E1015">
            <v>247</v>
          </cell>
          <cell r="F1015">
            <v>8</v>
          </cell>
          <cell r="G1015">
            <v>10.199999999999999</v>
          </cell>
          <cell r="H1015">
            <v>-16</v>
          </cell>
          <cell r="I1015">
            <v>-163.19999999999999</v>
          </cell>
          <cell r="J1015">
            <v>19991030</v>
          </cell>
          <cell r="K1015" t="str">
            <v>1140305017</v>
          </cell>
          <cell r="L1015" t="str">
            <v>5120410000</v>
          </cell>
          <cell r="M1015" t="str">
            <v>9100000005</v>
          </cell>
        </row>
        <row r="1016">
          <cell r="A1016" t="str">
            <v>P023</v>
          </cell>
          <cell r="B1016">
            <v>3108010029</v>
          </cell>
          <cell r="C1016" t="str">
            <v>EM-LABORES FERTILIZACION/SOLIDO INCORPOR</v>
          </cell>
          <cell r="D1016" t="str">
            <v>B1</v>
          </cell>
          <cell r="E1016">
            <v>248</v>
          </cell>
          <cell r="F1016">
            <v>8</v>
          </cell>
          <cell r="G1016">
            <v>10.199999999999999</v>
          </cell>
          <cell r="H1016">
            <v>-9</v>
          </cell>
          <cell r="I1016">
            <v>-91.8</v>
          </cell>
          <cell r="J1016">
            <v>19991030</v>
          </cell>
          <cell r="K1016" t="str">
            <v>1140305017</v>
          </cell>
          <cell r="L1016" t="str">
            <v>5120410000</v>
          </cell>
          <cell r="M1016" t="str">
            <v>9100000005</v>
          </cell>
        </row>
        <row r="1017">
          <cell r="A1017" t="str">
            <v>P012</v>
          </cell>
          <cell r="B1017">
            <v>3108010031</v>
          </cell>
          <cell r="C1017" t="str">
            <v>EM-LABORES PREPARACION Y REPARTO DE MIXE</v>
          </cell>
          <cell r="D1017" t="str">
            <v>N1</v>
          </cell>
          <cell r="E1017">
            <v>340</v>
          </cell>
          <cell r="F1017">
            <v>1</v>
          </cell>
          <cell r="G1017">
            <v>13.6</v>
          </cell>
          <cell r="H1017">
            <v>-60</v>
          </cell>
          <cell r="I1017">
            <v>-816</v>
          </cell>
          <cell r="J1017">
            <v>19991031</v>
          </cell>
          <cell r="K1017" t="str">
            <v>5110301021</v>
          </cell>
          <cell r="L1017" t="str">
            <v>5120412000</v>
          </cell>
          <cell r="M1017" t="str">
            <v>9200000004</v>
          </cell>
        </row>
        <row r="1018">
          <cell r="A1018" t="str">
            <v>P023</v>
          </cell>
          <cell r="B1018">
            <v>3108010031</v>
          </cell>
          <cell r="C1018" t="str">
            <v>EM-LABORES PREPARACION Y REPARTO DE MIXE</v>
          </cell>
          <cell r="D1018" t="str">
            <v>B1</v>
          </cell>
          <cell r="E1018">
            <v>284</v>
          </cell>
          <cell r="F1018">
            <v>1</v>
          </cell>
          <cell r="G1018">
            <v>13.6</v>
          </cell>
          <cell r="H1018">
            <v>-150</v>
          </cell>
          <cell r="I1018">
            <v>-2040</v>
          </cell>
          <cell r="J1018">
            <v>19991030</v>
          </cell>
          <cell r="K1018" t="str">
            <v>5110301021</v>
          </cell>
          <cell r="L1018" t="str">
            <v>5120412000</v>
          </cell>
          <cell r="M1018" t="str">
            <v>9200000004</v>
          </cell>
        </row>
        <row r="1019">
          <cell r="A1019" t="str">
            <v>P012</v>
          </cell>
          <cell r="B1019">
            <v>3108010031</v>
          </cell>
          <cell r="C1019" t="str">
            <v>EM-LABORES PREPARACION Y REPARTO DE MIXE</v>
          </cell>
          <cell r="D1019" t="str">
            <v>N1</v>
          </cell>
          <cell r="E1019">
            <v>341</v>
          </cell>
          <cell r="F1019">
            <v>1</v>
          </cell>
          <cell r="G1019">
            <v>13.6</v>
          </cell>
          <cell r="H1019">
            <v>-15</v>
          </cell>
          <cell r="I1019">
            <v>-204</v>
          </cell>
          <cell r="J1019">
            <v>19991031</v>
          </cell>
          <cell r="K1019" t="str">
            <v>5110304021</v>
          </cell>
          <cell r="L1019" t="str">
            <v>5120412000</v>
          </cell>
          <cell r="M1019" t="str">
            <v>9200000012</v>
          </cell>
        </row>
        <row r="1020">
          <cell r="A1020" t="str">
            <v>P014</v>
          </cell>
          <cell r="B1020">
            <v>3108010033</v>
          </cell>
          <cell r="C1020" t="str">
            <v>EM-LABORES PULVERIZACION BAJO VOLUMEN</v>
          </cell>
          <cell r="D1020" t="str">
            <v>S1</v>
          </cell>
          <cell r="E1020">
            <v>265</v>
          </cell>
          <cell r="F1020">
            <v>1</v>
          </cell>
          <cell r="G1020">
            <v>4.25</v>
          </cell>
          <cell r="H1020">
            <v>-408</v>
          </cell>
          <cell r="I1020">
            <v>-1734</v>
          </cell>
          <cell r="J1020">
            <v>19991031</v>
          </cell>
          <cell r="K1020" t="str">
            <v>1140303017</v>
          </cell>
          <cell r="L1020" t="str">
            <v>5120410000</v>
          </cell>
          <cell r="M1020" t="str">
            <v>9100000003</v>
          </cell>
        </row>
        <row r="1021">
          <cell r="A1021" t="str">
            <v>P014</v>
          </cell>
          <cell r="B1021">
            <v>3108010033</v>
          </cell>
          <cell r="C1021" t="str">
            <v>EM-LABORES PULVERIZACION BAJO VOLUMEN</v>
          </cell>
          <cell r="D1021" t="str">
            <v>S1</v>
          </cell>
          <cell r="E1021">
            <v>266</v>
          </cell>
          <cell r="F1021">
            <v>1</v>
          </cell>
          <cell r="G1021">
            <v>4.25</v>
          </cell>
          <cell r="H1021">
            <v>-404</v>
          </cell>
          <cell r="I1021">
            <v>-1717</v>
          </cell>
          <cell r="J1021">
            <v>19991031</v>
          </cell>
          <cell r="K1021" t="str">
            <v>1140303017</v>
          </cell>
          <cell r="L1021" t="str">
            <v>5120410000</v>
          </cell>
          <cell r="M1021" t="str">
            <v>9100000003</v>
          </cell>
        </row>
        <row r="1022">
          <cell r="A1022" t="str">
            <v>P014</v>
          </cell>
          <cell r="B1022">
            <v>3108010033</v>
          </cell>
          <cell r="C1022" t="str">
            <v>EM-LABORES PULVERIZACION BAJO VOLUMEN</v>
          </cell>
          <cell r="D1022" t="str">
            <v>S1</v>
          </cell>
          <cell r="E1022">
            <v>267</v>
          </cell>
          <cell r="F1022">
            <v>1</v>
          </cell>
          <cell r="G1022">
            <v>4.25</v>
          </cell>
          <cell r="H1022">
            <v>-80</v>
          </cell>
          <cell r="I1022">
            <v>-340</v>
          </cell>
          <cell r="J1022">
            <v>19991031</v>
          </cell>
          <cell r="K1022" t="str">
            <v>1140303017</v>
          </cell>
          <cell r="L1022" t="str">
            <v>5120410000</v>
          </cell>
          <cell r="M1022" t="str">
            <v>9100000003</v>
          </cell>
        </row>
        <row r="1023">
          <cell r="A1023" t="str">
            <v>P014</v>
          </cell>
          <cell r="B1023">
            <v>3108010033</v>
          </cell>
          <cell r="C1023" t="str">
            <v>EM-LABORES PULVERIZACION BAJO VOLUMEN</v>
          </cell>
          <cell r="D1023" t="str">
            <v>S1</v>
          </cell>
          <cell r="E1023">
            <v>268</v>
          </cell>
          <cell r="F1023">
            <v>3</v>
          </cell>
          <cell r="G1023">
            <v>4.25</v>
          </cell>
          <cell r="H1023">
            <v>-412</v>
          </cell>
          <cell r="I1023">
            <v>-1751</v>
          </cell>
          <cell r="J1023">
            <v>19991031</v>
          </cell>
          <cell r="K1023" t="str">
            <v>1140303017</v>
          </cell>
          <cell r="L1023" t="str">
            <v>5120410000</v>
          </cell>
          <cell r="M1023" t="str">
            <v>9100000003</v>
          </cell>
        </row>
        <row r="1024">
          <cell r="A1024" t="str">
            <v>P014</v>
          </cell>
          <cell r="B1024">
            <v>3108010033</v>
          </cell>
          <cell r="C1024" t="str">
            <v>EM-LABORES PULVERIZACION BAJO VOLUMEN</v>
          </cell>
          <cell r="D1024" t="str">
            <v>S1</v>
          </cell>
          <cell r="E1024">
            <v>269</v>
          </cell>
          <cell r="F1024">
            <v>1</v>
          </cell>
          <cell r="G1024">
            <v>4.25</v>
          </cell>
          <cell r="H1024">
            <v>-80</v>
          </cell>
          <cell r="I1024">
            <v>-340</v>
          </cell>
          <cell r="J1024">
            <v>19991031</v>
          </cell>
          <cell r="K1024" t="str">
            <v>1140303017</v>
          </cell>
          <cell r="L1024" t="str">
            <v>5120410000</v>
          </cell>
          <cell r="M1024" t="str">
            <v>9100000003</v>
          </cell>
        </row>
        <row r="1025">
          <cell r="A1025" t="str">
            <v>P014</v>
          </cell>
          <cell r="B1025">
            <v>3108010033</v>
          </cell>
          <cell r="C1025" t="str">
            <v>EM-LABORES PULVERIZACION BAJO VOLUMEN</v>
          </cell>
          <cell r="D1025" t="str">
            <v>S1</v>
          </cell>
          <cell r="E1025">
            <v>271</v>
          </cell>
          <cell r="F1025">
            <v>1</v>
          </cell>
          <cell r="G1025">
            <v>4.25</v>
          </cell>
          <cell r="H1025">
            <v>-140</v>
          </cell>
          <cell r="I1025">
            <v>-595</v>
          </cell>
          <cell r="J1025">
            <v>19991031</v>
          </cell>
          <cell r="K1025" t="str">
            <v>1140303017</v>
          </cell>
          <cell r="L1025" t="str">
            <v>5120410000</v>
          </cell>
          <cell r="M1025" t="str">
            <v>9100000003</v>
          </cell>
        </row>
        <row r="1026">
          <cell r="A1026" t="str">
            <v>P014</v>
          </cell>
          <cell r="B1026">
            <v>3108010033</v>
          </cell>
          <cell r="C1026" t="str">
            <v>EM-LABORES PULVERIZACION BAJO VOLUMEN</v>
          </cell>
          <cell r="D1026" t="str">
            <v>S1</v>
          </cell>
          <cell r="E1026">
            <v>272</v>
          </cell>
          <cell r="F1026">
            <v>1</v>
          </cell>
          <cell r="G1026">
            <v>4.25</v>
          </cell>
          <cell r="H1026">
            <v>-360</v>
          </cell>
          <cell r="I1026">
            <v>-1530</v>
          </cell>
          <cell r="J1026">
            <v>19991031</v>
          </cell>
          <cell r="K1026" t="str">
            <v>1140303017</v>
          </cell>
          <cell r="L1026" t="str">
            <v>5120410000</v>
          </cell>
          <cell r="M1026" t="str">
            <v>9100000003</v>
          </cell>
        </row>
        <row r="1027">
          <cell r="A1027" t="str">
            <v>P014</v>
          </cell>
          <cell r="B1027">
            <v>3108010033</v>
          </cell>
          <cell r="C1027" t="str">
            <v>EM-LABORES PULVERIZACION BAJO VOLUMEN</v>
          </cell>
          <cell r="D1027" t="str">
            <v>S1</v>
          </cell>
          <cell r="E1027">
            <v>274</v>
          </cell>
          <cell r="F1027">
            <v>1</v>
          </cell>
          <cell r="G1027">
            <v>4.25</v>
          </cell>
          <cell r="H1027">
            <v>-326</v>
          </cell>
          <cell r="I1027">
            <v>-1385.5</v>
          </cell>
          <cell r="J1027">
            <v>19991031</v>
          </cell>
          <cell r="K1027" t="str">
            <v>1140303017</v>
          </cell>
          <cell r="L1027" t="str">
            <v>5120410000</v>
          </cell>
          <cell r="M1027" t="str">
            <v>9100000003</v>
          </cell>
        </row>
        <row r="1028">
          <cell r="A1028" t="str">
            <v>P014</v>
          </cell>
          <cell r="B1028">
            <v>3108010033</v>
          </cell>
          <cell r="C1028" t="str">
            <v>EM-LABORES PULVERIZACION BAJO VOLUMEN</v>
          </cell>
          <cell r="D1028" t="str">
            <v>S1</v>
          </cell>
          <cell r="E1028">
            <v>264</v>
          </cell>
          <cell r="F1028">
            <v>1</v>
          </cell>
          <cell r="G1028">
            <v>4.25</v>
          </cell>
          <cell r="H1028">
            <v>-100</v>
          </cell>
          <cell r="I1028">
            <v>-425</v>
          </cell>
          <cell r="J1028">
            <v>19991031</v>
          </cell>
          <cell r="K1028" t="str">
            <v>1140305017</v>
          </cell>
          <cell r="L1028" t="str">
            <v>5120410000</v>
          </cell>
          <cell r="M1028" t="str">
            <v>9100000005</v>
          </cell>
        </row>
        <row r="1029">
          <cell r="A1029" t="str">
            <v>P014</v>
          </cell>
          <cell r="B1029">
            <v>3108010033</v>
          </cell>
          <cell r="C1029" t="str">
            <v>EM-LABORES PULVERIZACION BAJO VOLUMEN</v>
          </cell>
          <cell r="D1029" t="str">
            <v>S1</v>
          </cell>
          <cell r="E1029">
            <v>279</v>
          </cell>
          <cell r="F1029">
            <v>1</v>
          </cell>
          <cell r="G1029">
            <v>4.25</v>
          </cell>
          <cell r="H1029">
            <v>-21</v>
          </cell>
          <cell r="I1029">
            <v>-89.25</v>
          </cell>
          <cell r="J1029">
            <v>19991031</v>
          </cell>
          <cell r="K1029" t="str">
            <v>1140305017</v>
          </cell>
          <cell r="L1029" t="str">
            <v>5120410000</v>
          </cell>
          <cell r="M1029" t="str">
            <v>9100000005</v>
          </cell>
        </row>
        <row r="1030">
          <cell r="A1030" t="str">
            <v>P003</v>
          </cell>
          <cell r="B1030">
            <v>3108010033</v>
          </cell>
          <cell r="C1030" t="str">
            <v>EM-LABORES PULVERIZACION BAJO VOLUMEN</v>
          </cell>
          <cell r="D1030" t="str">
            <v>Q1</v>
          </cell>
          <cell r="E1030">
            <v>173</v>
          </cell>
          <cell r="F1030">
            <v>1</v>
          </cell>
          <cell r="G1030">
            <v>4.25</v>
          </cell>
          <cell r="H1030">
            <v>-20</v>
          </cell>
          <cell r="I1030">
            <v>-85</v>
          </cell>
          <cell r="J1030">
            <v>19991031</v>
          </cell>
          <cell r="K1030" t="str">
            <v>1140306017</v>
          </cell>
          <cell r="L1030" t="str">
            <v>5120410000</v>
          </cell>
          <cell r="M1030" t="str">
            <v>9100000008</v>
          </cell>
        </row>
        <row r="1031">
          <cell r="A1031" t="str">
            <v>P014</v>
          </cell>
          <cell r="B1031">
            <v>3108010033</v>
          </cell>
          <cell r="C1031" t="str">
            <v>EM-LABORES PULVERIZACION BAJO VOLUMEN</v>
          </cell>
          <cell r="D1031" t="str">
            <v>S1</v>
          </cell>
          <cell r="E1031">
            <v>273</v>
          </cell>
          <cell r="F1031">
            <v>1</v>
          </cell>
          <cell r="G1031">
            <v>4.25</v>
          </cell>
          <cell r="H1031">
            <v>-98</v>
          </cell>
          <cell r="I1031">
            <v>-416.5</v>
          </cell>
          <cell r="J1031">
            <v>19991031</v>
          </cell>
          <cell r="K1031" t="str">
            <v>1140306017</v>
          </cell>
          <cell r="L1031" t="str">
            <v>5120410000</v>
          </cell>
          <cell r="M1031" t="str">
            <v>9100000008</v>
          </cell>
        </row>
        <row r="1032">
          <cell r="A1032" t="str">
            <v>P014</v>
          </cell>
          <cell r="B1032">
            <v>3108010033</v>
          </cell>
          <cell r="C1032" t="str">
            <v>EM-LABORES PULVERIZACION BAJO VOLUMEN</v>
          </cell>
          <cell r="D1032" t="str">
            <v>S1</v>
          </cell>
          <cell r="E1032">
            <v>275</v>
          </cell>
          <cell r="F1032">
            <v>1</v>
          </cell>
          <cell r="G1032">
            <v>4.25</v>
          </cell>
          <cell r="H1032">
            <v>-206</v>
          </cell>
          <cell r="I1032">
            <v>-875.5</v>
          </cell>
          <cell r="J1032">
            <v>19991031</v>
          </cell>
          <cell r="K1032" t="str">
            <v>1140306017</v>
          </cell>
          <cell r="L1032" t="str">
            <v>5120410000</v>
          </cell>
          <cell r="M1032" t="str">
            <v>9100000008</v>
          </cell>
        </row>
        <row r="1033">
          <cell r="A1033" t="str">
            <v>P014</v>
          </cell>
          <cell r="B1033">
            <v>3108010033</v>
          </cell>
          <cell r="C1033" t="str">
            <v>EM-LABORES PULVERIZACION BAJO VOLUMEN</v>
          </cell>
          <cell r="D1033" t="str">
            <v>S1</v>
          </cell>
          <cell r="E1033">
            <v>276</v>
          </cell>
          <cell r="F1033">
            <v>1</v>
          </cell>
          <cell r="G1033">
            <v>4.25</v>
          </cell>
          <cell r="H1033">
            <v>-200</v>
          </cell>
          <cell r="I1033">
            <v>-850</v>
          </cell>
          <cell r="J1033">
            <v>19991031</v>
          </cell>
          <cell r="K1033" t="str">
            <v>1140306017</v>
          </cell>
          <cell r="L1033" t="str">
            <v>5120410000</v>
          </cell>
          <cell r="M1033" t="str">
            <v>9100000008</v>
          </cell>
        </row>
        <row r="1034">
          <cell r="A1034" t="str">
            <v>P014</v>
          </cell>
          <cell r="B1034">
            <v>3108010033</v>
          </cell>
          <cell r="C1034" t="str">
            <v>EM-LABORES PULVERIZACION BAJO VOLUMEN</v>
          </cell>
          <cell r="D1034" t="str">
            <v>S1</v>
          </cell>
          <cell r="E1034">
            <v>277</v>
          </cell>
          <cell r="F1034">
            <v>1</v>
          </cell>
          <cell r="G1034">
            <v>4.25</v>
          </cell>
          <cell r="H1034">
            <v>-186</v>
          </cell>
          <cell r="I1034">
            <v>-790.5</v>
          </cell>
          <cell r="J1034">
            <v>19991031</v>
          </cell>
          <cell r="K1034" t="str">
            <v>1140306017</v>
          </cell>
          <cell r="L1034" t="str">
            <v>5120410000</v>
          </cell>
          <cell r="M1034" t="str">
            <v>9100000008</v>
          </cell>
        </row>
        <row r="1035">
          <cell r="A1035" t="str">
            <v>P014</v>
          </cell>
          <cell r="B1035">
            <v>3108010033</v>
          </cell>
          <cell r="C1035" t="str">
            <v>EM-LABORES PULVERIZACION BAJO VOLUMEN</v>
          </cell>
          <cell r="D1035" t="str">
            <v>S1</v>
          </cell>
          <cell r="E1035">
            <v>278</v>
          </cell>
          <cell r="F1035">
            <v>1</v>
          </cell>
          <cell r="G1035">
            <v>4.25</v>
          </cell>
          <cell r="H1035">
            <v>-206</v>
          </cell>
          <cell r="I1035">
            <v>-875.5</v>
          </cell>
          <cell r="J1035">
            <v>19991031</v>
          </cell>
          <cell r="K1035" t="str">
            <v>1140306017</v>
          </cell>
          <cell r="L1035" t="str">
            <v>5120410000</v>
          </cell>
          <cell r="M1035" t="str">
            <v>9100000008</v>
          </cell>
        </row>
        <row r="1036">
          <cell r="A1036" t="str">
            <v>P014</v>
          </cell>
          <cell r="B1036">
            <v>3108010033</v>
          </cell>
          <cell r="C1036" t="str">
            <v>EM-LABORES PULVERIZACION BAJO VOLUMEN</v>
          </cell>
          <cell r="D1036" t="str">
            <v>S1</v>
          </cell>
          <cell r="E1036">
            <v>280</v>
          </cell>
          <cell r="F1036">
            <v>1</v>
          </cell>
          <cell r="G1036">
            <v>4.25</v>
          </cell>
          <cell r="H1036">
            <v>-206</v>
          </cell>
          <cell r="I1036">
            <v>-875.5</v>
          </cell>
          <cell r="J1036">
            <v>19991031</v>
          </cell>
          <cell r="K1036" t="str">
            <v>1140306017</v>
          </cell>
          <cell r="L1036" t="str">
            <v>5120410000</v>
          </cell>
          <cell r="M1036" t="str">
            <v>9100000008</v>
          </cell>
        </row>
        <row r="1037">
          <cell r="A1037" t="str">
            <v>P014</v>
          </cell>
          <cell r="B1037">
            <v>3108010033</v>
          </cell>
          <cell r="C1037" t="str">
            <v>EM-LABORES PULVERIZACION BAJO VOLUMEN</v>
          </cell>
          <cell r="D1037" t="str">
            <v>S1</v>
          </cell>
          <cell r="E1037">
            <v>263</v>
          </cell>
          <cell r="F1037">
            <v>1</v>
          </cell>
          <cell r="G1037">
            <v>4.25</v>
          </cell>
          <cell r="H1037">
            <v>-208</v>
          </cell>
          <cell r="I1037">
            <v>-884</v>
          </cell>
          <cell r="J1037">
            <v>19991031</v>
          </cell>
          <cell r="K1037" t="str">
            <v>1140312017</v>
          </cell>
          <cell r="L1037" t="str">
            <v>5120410000</v>
          </cell>
          <cell r="M1037" t="str">
            <v>9100000021</v>
          </cell>
        </row>
        <row r="1038">
          <cell r="A1038" t="str">
            <v>P001</v>
          </cell>
          <cell r="B1038">
            <v>3108010033</v>
          </cell>
          <cell r="C1038" t="str">
            <v>EM-LABORES PULVERIZACION BAJO VOLUMEN</v>
          </cell>
          <cell r="D1038" t="str">
            <v>L1</v>
          </cell>
          <cell r="E1038">
            <v>260</v>
          </cell>
          <cell r="F1038">
            <v>1</v>
          </cell>
          <cell r="G1038">
            <v>4.25</v>
          </cell>
          <cell r="H1038">
            <v>-27</v>
          </cell>
          <cell r="I1038">
            <v>-114.75</v>
          </cell>
          <cell r="J1038">
            <v>19991030</v>
          </cell>
          <cell r="K1038" t="str">
            <v>1140325017</v>
          </cell>
          <cell r="L1038" t="str">
            <v>5120410000</v>
          </cell>
          <cell r="M1038" t="str">
            <v>9100000007</v>
          </cell>
        </row>
        <row r="1039">
          <cell r="A1039" t="str">
            <v>P001</v>
          </cell>
          <cell r="B1039">
            <v>3108010033</v>
          </cell>
          <cell r="C1039" t="str">
            <v>EM-LABORES PULVERIZACION BAJO VOLUMEN</v>
          </cell>
          <cell r="D1039" t="str">
            <v>L1</v>
          </cell>
          <cell r="E1039">
            <v>261</v>
          </cell>
          <cell r="F1039">
            <v>1</v>
          </cell>
          <cell r="G1039">
            <v>4.25</v>
          </cell>
          <cell r="H1039">
            <v>-20</v>
          </cell>
          <cell r="I1039">
            <v>-85</v>
          </cell>
          <cell r="J1039">
            <v>19991030</v>
          </cell>
          <cell r="K1039" t="str">
            <v>1140325017</v>
          </cell>
          <cell r="L1039" t="str">
            <v>5120410000</v>
          </cell>
          <cell r="M1039" t="str">
            <v>9100000007</v>
          </cell>
        </row>
        <row r="1040">
          <cell r="A1040" t="str">
            <v>P001</v>
          </cell>
          <cell r="B1040">
            <v>3108010033</v>
          </cell>
          <cell r="C1040" t="str">
            <v>EM-LABORES PULVERIZACION BAJO VOLUMEN</v>
          </cell>
          <cell r="D1040" t="str">
            <v>L1</v>
          </cell>
          <cell r="E1040">
            <v>267</v>
          </cell>
          <cell r="F1040">
            <v>1</v>
          </cell>
          <cell r="G1040">
            <v>4.25</v>
          </cell>
          <cell r="H1040">
            <v>-30</v>
          </cell>
          <cell r="I1040">
            <v>-127.5</v>
          </cell>
          <cell r="J1040">
            <v>19991030</v>
          </cell>
          <cell r="K1040" t="str">
            <v>1140325017</v>
          </cell>
          <cell r="L1040" t="str">
            <v>5120410000</v>
          </cell>
          <cell r="M1040" t="str">
            <v>9100000007</v>
          </cell>
        </row>
        <row r="1041">
          <cell r="A1041" t="str">
            <v>P001</v>
          </cell>
          <cell r="B1041">
            <v>3108010033</v>
          </cell>
          <cell r="C1041" t="str">
            <v>EM-LABORES PULVERIZACION BAJO VOLUMEN</v>
          </cell>
          <cell r="D1041" t="str">
            <v>L1</v>
          </cell>
          <cell r="E1041">
            <v>246</v>
          </cell>
          <cell r="F1041">
            <v>1</v>
          </cell>
          <cell r="G1041">
            <v>4.25</v>
          </cell>
          <cell r="H1041">
            <v>-20</v>
          </cell>
          <cell r="I1041">
            <v>-85</v>
          </cell>
          <cell r="J1041">
            <v>19991001</v>
          </cell>
          <cell r="K1041" t="str">
            <v>1140335017</v>
          </cell>
          <cell r="L1041" t="str">
            <v>5120410000</v>
          </cell>
          <cell r="M1041" t="str">
            <v>9100000015</v>
          </cell>
        </row>
        <row r="1042">
          <cell r="A1042" t="str">
            <v>P001</v>
          </cell>
          <cell r="B1042">
            <v>3108010033</v>
          </cell>
          <cell r="C1042" t="str">
            <v>EM-LABORES PULVERIZACION BAJO VOLUMEN</v>
          </cell>
          <cell r="D1042" t="str">
            <v>L1</v>
          </cell>
          <cell r="E1042">
            <v>262</v>
          </cell>
          <cell r="F1042">
            <v>1</v>
          </cell>
          <cell r="G1042">
            <v>4.25</v>
          </cell>
          <cell r="H1042">
            <v>-26</v>
          </cell>
          <cell r="I1042">
            <v>-110.5</v>
          </cell>
          <cell r="J1042">
            <v>19991030</v>
          </cell>
          <cell r="K1042" t="str">
            <v>1140335017</v>
          </cell>
          <cell r="L1042" t="str">
            <v>5120410000</v>
          </cell>
          <cell r="M1042" t="str">
            <v>9100000015</v>
          </cell>
        </row>
        <row r="1043">
          <cell r="A1043" t="str">
            <v>P003</v>
          </cell>
          <cell r="B1043">
            <v>3108010033</v>
          </cell>
          <cell r="C1043" t="str">
            <v>EM-LABORES PULVERIZACION BAJO VOLUMEN</v>
          </cell>
          <cell r="D1043" t="str">
            <v>Q1</v>
          </cell>
          <cell r="E1043">
            <v>172</v>
          </cell>
          <cell r="F1043">
            <v>1</v>
          </cell>
          <cell r="G1043">
            <v>4.25</v>
          </cell>
          <cell r="H1043">
            <v>-22</v>
          </cell>
          <cell r="I1043">
            <v>-93.5</v>
          </cell>
          <cell r="J1043">
            <v>19991031</v>
          </cell>
          <cell r="K1043" t="str">
            <v>1140335017</v>
          </cell>
          <cell r="L1043" t="str">
            <v>5120410000</v>
          </cell>
          <cell r="M1043" t="str">
            <v>9100000015</v>
          </cell>
        </row>
        <row r="1044">
          <cell r="A1044" t="str">
            <v>P003</v>
          </cell>
          <cell r="B1044">
            <v>3108010033</v>
          </cell>
          <cell r="C1044" t="str">
            <v>EM-LABORES PULVERIZACION BAJO VOLUMEN</v>
          </cell>
          <cell r="D1044" t="str">
            <v>Q1</v>
          </cell>
          <cell r="E1044">
            <v>174</v>
          </cell>
          <cell r="F1044">
            <v>1</v>
          </cell>
          <cell r="G1044">
            <v>4.25</v>
          </cell>
          <cell r="H1044">
            <v>-80</v>
          </cell>
          <cell r="I1044">
            <v>-340</v>
          </cell>
          <cell r="J1044">
            <v>19991031</v>
          </cell>
          <cell r="K1044" t="str">
            <v>1140335017</v>
          </cell>
          <cell r="L1044" t="str">
            <v>5120410000</v>
          </cell>
          <cell r="M1044" t="str">
            <v>9100000015</v>
          </cell>
        </row>
        <row r="1045">
          <cell r="A1045" t="str">
            <v>T008</v>
          </cell>
          <cell r="B1045">
            <v>3108010033</v>
          </cell>
          <cell r="C1045" t="str">
            <v>EM-LABORES PULVERIZACION BAJO VOLUMEN</v>
          </cell>
          <cell r="D1045" t="str">
            <v>E1</v>
          </cell>
          <cell r="E1045">
            <v>361</v>
          </cell>
          <cell r="F1045">
            <v>3</v>
          </cell>
          <cell r="G1045">
            <v>4.25</v>
          </cell>
          <cell r="H1045">
            <v>-21</v>
          </cell>
          <cell r="I1045">
            <v>-89.25</v>
          </cell>
          <cell r="J1045">
            <v>19991027</v>
          </cell>
          <cell r="K1045" t="str">
            <v>5110201047</v>
          </cell>
          <cell r="L1045" t="str">
            <v>5120409000</v>
          </cell>
          <cell r="M1045" t="str">
            <v>9100000017</v>
          </cell>
        </row>
        <row r="1046">
          <cell r="A1046" t="str">
            <v>T008</v>
          </cell>
          <cell r="B1046">
            <v>3108010033</v>
          </cell>
          <cell r="C1046" t="str">
            <v>EM-LABORES PULVERIZACION BAJO VOLUMEN</v>
          </cell>
          <cell r="D1046" t="str">
            <v>E1</v>
          </cell>
          <cell r="E1046">
            <v>362</v>
          </cell>
          <cell r="F1046">
            <v>3</v>
          </cell>
          <cell r="G1046">
            <v>4.25</v>
          </cell>
          <cell r="H1046">
            <v>-21</v>
          </cell>
          <cell r="I1046">
            <v>-89.25</v>
          </cell>
          <cell r="J1046">
            <v>19991027</v>
          </cell>
          <cell r="K1046" t="str">
            <v>5110201047</v>
          </cell>
          <cell r="L1046" t="str">
            <v>5120409000</v>
          </cell>
          <cell r="M1046" t="str">
            <v>9100000017</v>
          </cell>
        </row>
        <row r="1047">
          <cell r="A1047" t="str">
            <v>T008</v>
          </cell>
          <cell r="B1047">
            <v>3108010033</v>
          </cell>
          <cell r="C1047" t="str">
            <v>EM-LABORES PULVERIZACION BAJO VOLUMEN</v>
          </cell>
          <cell r="D1047" t="str">
            <v>E1</v>
          </cell>
          <cell r="E1047">
            <v>363</v>
          </cell>
          <cell r="F1047">
            <v>3</v>
          </cell>
          <cell r="G1047">
            <v>4.25</v>
          </cell>
          <cell r="H1047">
            <v>-21</v>
          </cell>
          <cell r="I1047">
            <v>-89.25</v>
          </cell>
          <cell r="J1047">
            <v>19991027</v>
          </cell>
          <cell r="K1047" t="str">
            <v>5110201047</v>
          </cell>
          <cell r="L1047" t="str">
            <v>5120409000</v>
          </cell>
          <cell r="M1047" t="str">
            <v>9100000017</v>
          </cell>
        </row>
        <row r="1048">
          <cell r="A1048" t="str">
            <v>T008</v>
          </cell>
          <cell r="B1048">
            <v>3108010033</v>
          </cell>
          <cell r="C1048" t="str">
            <v>EM-LABORES PULVERIZACION BAJO VOLUMEN</v>
          </cell>
          <cell r="D1048" t="str">
            <v>E1</v>
          </cell>
          <cell r="E1048">
            <v>364</v>
          </cell>
          <cell r="F1048">
            <v>3</v>
          </cell>
          <cell r="G1048">
            <v>4.25</v>
          </cell>
          <cell r="H1048">
            <v>-36</v>
          </cell>
          <cell r="I1048">
            <v>-153</v>
          </cell>
          <cell r="J1048">
            <v>19991027</v>
          </cell>
          <cell r="K1048" t="str">
            <v>5110201047</v>
          </cell>
          <cell r="L1048" t="str">
            <v>5120409000</v>
          </cell>
          <cell r="M1048" t="str">
            <v>9100000017</v>
          </cell>
        </row>
        <row r="1049">
          <cell r="A1049" t="str">
            <v>T008</v>
          </cell>
          <cell r="B1049">
            <v>3108010033</v>
          </cell>
          <cell r="C1049" t="str">
            <v>EM-LABORES PULVERIZACION BAJO VOLUMEN</v>
          </cell>
          <cell r="D1049" t="str">
            <v>E1</v>
          </cell>
          <cell r="E1049">
            <v>365</v>
          </cell>
          <cell r="F1049">
            <v>3</v>
          </cell>
          <cell r="G1049">
            <v>4.25</v>
          </cell>
          <cell r="H1049">
            <v>-42</v>
          </cell>
          <cell r="I1049">
            <v>-178.5</v>
          </cell>
          <cell r="J1049">
            <v>19991027</v>
          </cell>
          <cell r="K1049" t="str">
            <v>5110201047</v>
          </cell>
          <cell r="L1049" t="str">
            <v>5120409000</v>
          </cell>
          <cell r="M1049" t="str">
            <v>9100000017</v>
          </cell>
        </row>
        <row r="1050">
          <cell r="A1050" t="str">
            <v>T008</v>
          </cell>
          <cell r="B1050">
            <v>3108010033</v>
          </cell>
          <cell r="C1050" t="str">
            <v>EM-LABORES PULVERIZACION BAJO VOLUMEN</v>
          </cell>
          <cell r="D1050" t="str">
            <v>E1</v>
          </cell>
          <cell r="E1050">
            <v>366</v>
          </cell>
          <cell r="F1050">
            <v>3</v>
          </cell>
          <cell r="G1050">
            <v>4.25</v>
          </cell>
          <cell r="H1050">
            <v>-20</v>
          </cell>
          <cell r="I1050">
            <v>-85</v>
          </cell>
          <cell r="J1050">
            <v>19991027</v>
          </cell>
          <cell r="K1050" t="str">
            <v>5110201047</v>
          </cell>
          <cell r="L1050" t="str">
            <v>5120409000</v>
          </cell>
          <cell r="M1050" t="str">
            <v>9100000017</v>
          </cell>
        </row>
        <row r="1051">
          <cell r="A1051" t="str">
            <v>T008</v>
          </cell>
          <cell r="B1051">
            <v>3108010033</v>
          </cell>
          <cell r="C1051" t="str">
            <v>EM-LABORES PULVERIZACION BAJO VOLUMEN</v>
          </cell>
          <cell r="D1051" t="str">
            <v>E1</v>
          </cell>
          <cell r="E1051">
            <v>393</v>
          </cell>
          <cell r="F1051">
            <v>3</v>
          </cell>
          <cell r="G1051">
            <v>4.25</v>
          </cell>
          <cell r="H1051">
            <v>-18</v>
          </cell>
          <cell r="I1051">
            <v>-76.5</v>
          </cell>
          <cell r="J1051">
            <v>19991031</v>
          </cell>
          <cell r="K1051" t="str">
            <v>5110201047</v>
          </cell>
          <cell r="L1051" t="str">
            <v>5120409000</v>
          </cell>
          <cell r="M1051" t="str">
            <v>9100000017</v>
          </cell>
        </row>
        <row r="1052">
          <cell r="A1052" t="str">
            <v>T008</v>
          </cell>
          <cell r="B1052">
            <v>3108010033</v>
          </cell>
          <cell r="C1052" t="str">
            <v>EM-LABORES PULVERIZACION BAJO VOLUMEN</v>
          </cell>
          <cell r="D1052" t="str">
            <v>E1</v>
          </cell>
          <cell r="E1052">
            <v>398</v>
          </cell>
          <cell r="F1052">
            <v>3</v>
          </cell>
          <cell r="G1052">
            <v>4.25</v>
          </cell>
          <cell r="H1052">
            <v>-77</v>
          </cell>
          <cell r="I1052">
            <v>-327.25</v>
          </cell>
          <cell r="J1052">
            <v>19991031</v>
          </cell>
          <cell r="K1052" t="str">
            <v>5110201047</v>
          </cell>
          <cell r="L1052" t="str">
            <v>5120409000</v>
          </cell>
          <cell r="M1052" t="str">
            <v>9100000017</v>
          </cell>
        </row>
        <row r="1053">
          <cell r="A1053" t="str">
            <v>T008</v>
          </cell>
          <cell r="B1053">
            <v>3108010033</v>
          </cell>
          <cell r="C1053" t="str">
            <v>EM-LABORES PULVERIZACION BAJO VOLUMEN</v>
          </cell>
          <cell r="D1053" t="str">
            <v>E1</v>
          </cell>
          <cell r="E1053">
            <v>399</v>
          </cell>
          <cell r="F1053">
            <v>3</v>
          </cell>
          <cell r="G1053">
            <v>4.25</v>
          </cell>
          <cell r="H1053">
            <v>-50</v>
          </cell>
          <cell r="I1053">
            <v>-212.5</v>
          </cell>
          <cell r="J1053">
            <v>19991031</v>
          </cell>
          <cell r="K1053" t="str">
            <v>5110201047</v>
          </cell>
          <cell r="L1053" t="str">
            <v>5120409000</v>
          </cell>
          <cell r="M1053" t="str">
            <v>9100000017</v>
          </cell>
        </row>
        <row r="1054">
          <cell r="A1054" t="str">
            <v>T008</v>
          </cell>
          <cell r="B1054">
            <v>3108010033</v>
          </cell>
          <cell r="C1054" t="str">
            <v>EM-LABORES PULVERIZACION BAJO VOLUMEN</v>
          </cell>
          <cell r="D1054" t="str">
            <v>E1</v>
          </cell>
          <cell r="E1054">
            <v>400</v>
          </cell>
          <cell r="F1054">
            <v>3</v>
          </cell>
          <cell r="G1054">
            <v>4.25</v>
          </cell>
          <cell r="H1054">
            <v>-54</v>
          </cell>
          <cell r="I1054">
            <v>-229.5</v>
          </cell>
          <cell r="J1054">
            <v>19991031</v>
          </cell>
          <cell r="K1054" t="str">
            <v>5110201047</v>
          </cell>
          <cell r="L1054" t="str">
            <v>5120409000</v>
          </cell>
          <cell r="M1054" t="str">
            <v>9100000017</v>
          </cell>
        </row>
        <row r="1055">
          <cell r="A1055" t="str">
            <v>T008</v>
          </cell>
          <cell r="B1055">
            <v>3108010033</v>
          </cell>
          <cell r="C1055" t="str">
            <v>EM-LABORES PULVERIZACION BAJO VOLUMEN</v>
          </cell>
          <cell r="D1055" t="str">
            <v>E1</v>
          </cell>
          <cell r="E1055">
            <v>401</v>
          </cell>
          <cell r="F1055">
            <v>3</v>
          </cell>
          <cell r="G1055">
            <v>4.25</v>
          </cell>
          <cell r="H1055">
            <v>-14</v>
          </cell>
          <cell r="I1055">
            <v>-59.5</v>
          </cell>
          <cell r="J1055">
            <v>19991031</v>
          </cell>
          <cell r="K1055" t="str">
            <v>5110201047</v>
          </cell>
          <cell r="L1055" t="str">
            <v>5120409000</v>
          </cell>
          <cell r="M1055" t="str">
            <v>9100000017</v>
          </cell>
        </row>
        <row r="1056">
          <cell r="A1056" t="str">
            <v>P014</v>
          </cell>
          <cell r="B1056">
            <v>3108010045</v>
          </cell>
          <cell r="C1056" t="str">
            <v>EM-LABORES SIEMBRA GRUESA</v>
          </cell>
          <cell r="D1056" t="str">
            <v>S1</v>
          </cell>
          <cell r="E1056">
            <v>268</v>
          </cell>
          <cell r="F1056">
            <v>2</v>
          </cell>
          <cell r="G1056">
            <v>10.199999999999999</v>
          </cell>
          <cell r="H1056">
            <v>-206</v>
          </cell>
          <cell r="I1056">
            <v>-2101.1999999999998</v>
          </cell>
          <cell r="J1056">
            <v>19991031</v>
          </cell>
          <cell r="K1056" t="str">
            <v>1140303018</v>
          </cell>
          <cell r="L1056" t="str">
            <v>5120410000</v>
          </cell>
          <cell r="M1056" t="str">
            <v>9100000003</v>
          </cell>
        </row>
        <row r="1057">
          <cell r="A1057" t="str">
            <v>P014</v>
          </cell>
          <cell r="B1057">
            <v>3108010045</v>
          </cell>
          <cell r="C1057" t="str">
            <v>EM-LABORES SIEMBRA GRUESA</v>
          </cell>
          <cell r="D1057" t="str">
            <v>S1</v>
          </cell>
          <cell r="E1057">
            <v>271</v>
          </cell>
          <cell r="F1057">
            <v>3</v>
          </cell>
          <cell r="G1057">
            <v>10.199999999999999</v>
          </cell>
          <cell r="H1057">
            <v>-70</v>
          </cell>
          <cell r="I1057">
            <v>-714</v>
          </cell>
          <cell r="J1057">
            <v>19991031</v>
          </cell>
          <cell r="K1057" t="str">
            <v>1140303018</v>
          </cell>
          <cell r="L1057" t="str">
            <v>5120410000</v>
          </cell>
          <cell r="M1057" t="str">
            <v>9100000003</v>
          </cell>
        </row>
        <row r="1058">
          <cell r="A1058" t="str">
            <v>P014</v>
          </cell>
          <cell r="B1058">
            <v>3108010047</v>
          </cell>
          <cell r="C1058" t="str">
            <v>EM-LABORES SIEMBRA GRUESA/DIRECTA</v>
          </cell>
          <cell r="D1058" t="str">
            <v>S1</v>
          </cell>
          <cell r="E1058">
            <v>266</v>
          </cell>
          <cell r="F1058">
            <v>2</v>
          </cell>
          <cell r="G1058">
            <v>14.45</v>
          </cell>
          <cell r="H1058">
            <v>-202</v>
          </cell>
          <cell r="I1058">
            <v>-2918.8999999999996</v>
          </cell>
          <cell r="J1058">
            <v>19991031</v>
          </cell>
          <cell r="K1058" t="str">
            <v>1140303018</v>
          </cell>
          <cell r="L1058" t="str">
            <v>5120410000</v>
          </cell>
          <cell r="M1058" t="str">
            <v>9100000003</v>
          </cell>
        </row>
        <row r="1059">
          <cell r="A1059" t="str">
            <v>P014</v>
          </cell>
          <cell r="B1059">
            <v>3108010047</v>
          </cell>
          <cell r="C1059" t="str">
            <v>EM-LABORES SIEMBRA GRUESA/DIRECTA</v>
          </cell>
          <cell r="D1059" t="str">
            <v>S1</v>
          </cell>
          <cell r="E1059">
            <v>267</v>
          </cell>
          <cell r="F1059">
            <v>2</v>
          </cell>
          <cell r="G1059">
            <v>14.45</v>
          </cell>
          <cell r="H1059">
            <v>-40</v>
          </cell>
          <cell r="I1059">
            <v>-578</v>
          </cell>
          <cell r="J1059">
            <v>19991031</v>
          </cell>
          <cell r="K1059" t="str">
            <v>1140303018</v>
          </cell>
          <cell r="L1059" t="str">
            <v>5120410000</v>
          </cell>
          <cell r="M1059" t="str">
            <v>9100000003</v>
          </cell>
        </row>
        <row r="1060">
          <cell r="A1060" t="str">
            <v>P014</v>
          </cell>
          <cell r="B1060">
            <v>3108010047</v>
          </cell>
          <cell r="C1060" t="str">
            <v>EM-LABORES SIEMBRA GRUESA/DIRECTA</v>
          </cell>
          <cell r="D1060" t="str">
            <v>S1</v>
          </cell>
          <cell r="E1060">
            <v>269</v>
          </cell>
          <cell r="F1060">
            <v>2</v>
          </cell>
          <cell r="G1060">
            <v>14.45</v>
          </cell>
          <cell r="H1060">
            <v>-40</v>
          </cell>
          <cell r="I1060">
            <v>-578</v>
          </cell>
          <cell r="J1060">
            <v>19991031</v>
          </cell>
          <cell r="K1060" t="str">
            <v>1140303018</v>
          </cell>
          <cell r="L1060" t="str">
            <v>5120410000</v>
          </cell>
          <cell r="M1060" t="str">
            <v>9100000003</v>
          </cell>
        </row>
        <row r="1061">
          <cell r="A1061" t="str">
            <v>P014</v>
          </cell>
          <cell r="B1061">
            <v>3108010047</v>
          </cell>
          <cell r="C1061" t="str">
            <v>EM-LABORES SIEMBRA GRUESA/DIRECTA</v>
          </cell>
          <cell r="D1061" t="str">
            <v>S1</v>
          </cell>
          <cell r="E1061">
            <v>274</v>
          </cell>
          <cell r="F1061">
            <v>2</v>
          </cell>
          <cell r="G1061">
            <v>14.45</v>
          </cell>
          <cell r="H1061">
            <v>-206</v>
          </cell>
          <cell r="I1061">
            <v>-2976.7</v>
          </cell>
          <cell r="J1061">
            <v>19991031</v>
          </cell>
          <cell r="K1061" t="str">
            <v>1140303018</v>
          </cell>
          <cell r="L1061" t="str">
            <v>5120410000</v>
          </cell>
          <cell r="M1061" t="str">
            <v>9100000003</v>
          </cell>
        </row>
        <row r="1062">
          <cell r="A1062" t="str">
            <v>P014</v>
          </cell>
          <cell r="B1062">
            <v>3108010049</v>
          </cell>
          <cell r="C1062" t="str">
            <v>EM-LABORES SIEMBRA GRUESA/DIRECTA/1FERTI</v>
          </cell>
          <cell r="D1062" t="str">
            <v>S1</v>
          </cell>
          <cell r="E1062">
            <v>270</v>
          </cell>
          <cell r="F1062">
            <v>1</v>
          </cell>
          <cell r="G1062">
            <v>17</v>
          </cell>
          <cell r="H1062">
            <v>-192</v>
          </cell>
          <cell r="I1062">
            <v>-3264</v>
          </cell>
          <cell r="J1062">
            <v>19991031</v>
          </cell>
          <cell r="K1062" t="str">
            <v>1140305018</v>
          </cell>
          <cell r="L1062" t="str">
            <v>5120410000</v>
          </cell>
          <cell r="M1062" t="str">
            <v>9100000005</v>
          </cell>
        </row>
        <row r="1063">
          <cell r="A1063" t="str">
            <v>P023</v>
          </cell>
          <cell r="B1063">
            <v>3108010049</v>
          </cell>
          <cell r="C1063" t="str">
            <v>EM-LABORES SIEMBRA GRUESA/DIRECTA/1FERTI</v>
          </cell>
          <cell r="D1063" t="str">
            <v>B1</v>
          </cell>
          <cell r="E1063">
            <v>273</v>
          </cell>
          <cell r="F1063">
            <v>1</v>
          </cell>
          <cell r="G1063">
            <v>17</v>
          </cell>
          <cell r="H1063">
            <v>-36</v>
          </cell>
          <cell r="I1063">
            <v>-612</v>
          </cell>
          <cell r="J1063">
            <v>19991030</v>
          </cell>
          <cell r="K1063" t="str">
            <v>1140305018</v>
          </cell>
          <cell r="L1063" t="str">
            <v>5120410000</v>
          </cell>
          <cell r="M1063" t="str">
            <v>9100000005</v>
          </cell>
        </row>
        <row r="1064">
          <cell r="A1064" t="str">
            <v>P023</v>
          </cell>
          <cell r="B1064">
            <v>3108010049</v>
          </cell>
          <cell r="C1064" t="str">
            <v>EM-LABORES SIEMBRA GRUESA/DIRECTA/1FERTI</v>
          </cell>
          <cell r="D1064" t="str">
            <v>B1</v>
          </cell>
          <cell r="E1064">
            <v>274</v>
          </cell>
          <cell r="F1064">
            <v>1</v>
          </cell>
          <cell r="G1064">
            <v>17</v>
          </cell>
          <cell r="H1064">
            <v>-48</v>
          </cell>
          <cell r="I1064">
            <v>-816</v>
          </cell>
          <cell r="J1064">
            <v>19991030</v>
          </cell>
          <cell r="K1064" t="str">
            <v>1140305018</v>
          </cell>
          <cell r="L1064" t="str">
            <v>5120410000</v>
          </cell>
          <cell r="M1064" t="str">
            <v>9100000005</v>
          </cell>
        </row>
        <row r="1065">
          <cell r="A1065" t="str">
            <v>P023</v>
          </cell>
          <cell r="B1065">
            <v>3108010049</v>
          </cell>
          <cell r="C1065" t="str">
            <v>EM-LABORES SIEMBRA GRUESA/DIRECTA/1FERTI</v>
          </cell>
          <cell r="D1065" t="str">
            <v>B1</v>
          </cell>
          <cell r="E1065">
            <v>275</v>
          </cell>
          <cell r="F1065">
            <v>1</v>
          </cell>
          <cell r="G1065">
            <v>17</v>
          </cell>
          <cell r="H1065">
            <v>-34</v>
          </cell>
          <cell r="I1065">
            <v>-578</v>
          </cell>
          <cell r="J1065">
            <v>19991030</v>
          </cell>
          <cell r="K1065" t="str">
            <v>1140305018</v>
          </cell>
          <cell r="L1065" t="str">
            <v>5120410000</v>
          </cell>
          <cell r="M1065" t="str">
            <v>9100000005</v>
          </cell>
        </row>
        <row r="1066">
          <cell r="A1066" t="str">
            <v>P023</v>
          </cell>
          <cell r="B1066">
            <v>3108010049</v>
          </cell>
          <cell r="C1066" t="str">
            <v>EM-LABORES SIEMBRA GRUESA/DIRECTA/1FERTI</v>
          </cell>
          <cell r="D1066" t="str">
            <v>B1</v>
          </cell>
          <cell r="E1066">
            <v>276</v>
          </cell>
          <cell r="F1066">
            <v>1</v>
          </cell>
          <cell r="G1066">
            <v>17</v>
          </cell>
          <cell r="H1066">
            <v>-42</v>
          </cell>
          <cell r="I1066">
            <v>-714</v>
          </cell>
          <cell r="J1066">
            <v>19991030</v>
          </cell>
          <cell r="K1066" t="str">
            <v>1140305018</v>
          </cell>
          <cell r="L1066" t="str">
            <v>5120410000</v>
          </cell>
          <cell r="M1066" t="str">
            <v>9100000005</v>
          </cell>
        </row>
        <row r="1067">
          <cell r="A1067" t="str">
            <v>P023</v>
          </cell>
          <cell r="B1067">
            <v>3108010049</v>
          </cell>
          <cell r="C1067" t="str">
            <v>EM-LABORES SIEMBRA GRUESA/DIRECTA/1FERTI</v>
          </cell>
          <cell r="D1067" t="str">
            <v>B1</v>
          </cell>
          <cell r="E1067">
            <v>277</v>
          </cell>
          <cell r="F1067">
            <v>1</v>
          </cell>
          <cell r="G1067">
            <v>17</v>
          </cell>
          <cell r="H1067">
            <v>-56</v>
          </cell>
          <cell r="I1067">
            <v>-952</v>
          </cell>
          <cell r="J1067">
            <v>19991030</v>
          </cell>
          <cell r="K1067" t="str">
            <v>1140305018</v>
          </cell>
          <cell r="L1067" t="str">
            <v>5120410000</v>
          </cell>
          <cell r="M1067" t="str">
            <v>9100000005</v>
          </cell>
        </row>
        <row r="1068">
          <cell r="A1068" t="str">
            <v>P023</v>
          </cell>
          <cell r="B1068">
            <v>3108010049</v>
          </cell>
          <cell r="C1068" t="str">
            <v>EM-LABORES SIEMBRA GRUESA/DIRECTA/1FERTI</v>
          </cell>
          <cell r="D1068" t="str">
            <v>B1</v>
          </cell>
          <cell r="E1068">
            <v>278</v>
          </cell>
          <cell r="F1068">
            <v>1</v>
          </cell>
          <cell r="G1068">
            <v>17</v>
          </cell>
          <cell r="H1068">
            <v>-42</v>
          </cell>
          <cell r="I1068">
            <v>-714</v>
          </cell>
          <cell r="J1068">
            <v>19991030</v>
          </cell>
          <cell r="K1068" t="str">
            <v>1140305018</v>
          </cell>
          <cell r="L1068" t="str">
            <v>5120410000</v>
          </cell>
          <cell r="M1068" t="str">
            <v>9100000005</v>
          </cell>
        </row>
        <row r="1069">
          <cell r="A1069" t="str">
            <v>P023</v>
          </cell>
          <cell r="B1069">
            <v>3108010052</v>
          </cell>
          <cell r="C1069" t="str">
            <v>EM-LABORES TRABAJO TRACTOR LIVIANO POR H</v>
          </cell>
          <cell r="D1069" t="str">
            <v>B1</v>
          </cell>
          <cell r="E1069">
            <v>240</v>
          </cell>
          <cell r="F1069">
            <v>1</v>
          </cell>
          <cell r="G1069">
            <v>6.8</v>
          </cell>
          <cell r="H1069">
            <v>-7</v>
          </cell>
          <cell r="I1069">
            <v>-47.6</v>
          </cell>
          <cell r="J1069">
            <v>19991030</v>
          </cell>
          <cell r="K1069" t="str">
            <v>1140305017</v>
          </cell>
          <cell r="L1069" t="str">
            <v>5120410000</v>
          </cell>
          <cell r="M1069" t="str">
            <v>9100000005</v>
          </cell>
        </row>
        <row r="1070">
          <cell r="A1070" t="str">
            <v>P023</v>
          </cell>
          <cell r="B1070">
            <v>3108010052</v>
          </cell>
          <cell r="C1070" t="str">
            <v>EM-LABORES TRABAJO TRACTOR LIVIANO POR H</v>
          </cell>
          <cell r="D1070" t="str">
            <v>B1</v>
          </cell>
          <cell r="E1070">
            <v>241</v>
          </cell>
          <cell r="F1070">
            <v>1</v>
          </cell>
          <cell r="G1070">
            <v>6.8</v>
          </cell>
          <cell r="H1070">
            <v>-6</v>
          </cell>
          <cell r="I1070">
            <v>-40.799999999999997</v>
          </cell>
          <cell r="J1070">
            <v>19991030</v>
          </cell>
          <cell r="K1070" t="str">
            <v>1140305017</v>
          </cell>
          <cell r="L1070" t="str">
            <v>5120410000</v>
          </cell>
          <cell r="M1070" t="str">
            <v>9100000005</v>
          </cell>
        </row>
        <row r="1071">
          <cell r="A1071" t="str">
            <v>P023</v>
          </cell>
          <cell r="B1071">
            <v>3108010052</v>
          </cell>
          <cell r="C1071" t="str">
            <v>EM-LABORES TRABAJO TRACTOR LIVIANO POR H</v>
          </cell>
          <cell r="D1071" t="str">
            <v>B1</v>
          </cell>
          <cell r="E1071">
            <v>242</v>
          </cell>
          <cell r="F1071">
            <v>10</v>
          </cell>
          <cell r="G1071">
            <v>6.8</v>
          </cell>
          <cell r="H1071">
            <v>-3</v>
          </cell>
          <cell r="I1071">
            <v>-20.399999999999999</v>
          </cell>
          <cell r="J1071">
            <v>19991030</v>
          </cell>
          <cell r="K1071" t="str">
            <v>1140305017</v>
          </cell>
          <cell r="L1071" t="str">
            <v>5120410000</v>
          </cell>
          <cell r="M1071" t="str">
            <v>9100000005</v>
          </cell>
        </row>
        <row r="1072">
          <cell r="A1072" t="str">
            <v>P023</v>
          </cell>
          <cell r="B1072">
            <v>3108010052</v>
          </cell>
          <cell r="C1072" t="str">
            <v>EM-LABORES TRABAJO TRACTOR LIVIANO POR H</v>
          </cell>
          <cell r="D1072" t="str">
            <v>B1</v>
          </cell>
          <cell r="E1072">
            <v>243</v>
          </cell>
          <cell r="F1072">
            <v>10</v>
          </cell>
          <cell r="G1072">
            <v>6.8</v>
          </cell>
          <cell r="H1072">
            <v>-3</v>
          </cell>
          <cell r="I1072">
            <v>-20.399999999999999</v>
          </cell>
          <cell r="J1072">
            <v>19991030</v>
          </cell>
          <cell r="K1072" t="str">
            <v>1140305017</v>
          </cell>
          <cell r="L1072" t="str">
            <v>5120410000</v>
          </cell>
          <cell r="M1072" t="str">
            <v>9100000005</v>
          </cell>
        </row>
        <row r="1073">
          <cell r="A1073" t="str">
            <v>P023</v>
          </cell>
          <cell r="B1073">
            <v>3108010052</v>
          </cell>
          <cell r="C1073" t="str">
            <v>EM-LABORES TRABAJO TRACTOR LIVIANO POR H</v>
          </cell>
          <cell r="D1073" t="str">
            <v>B1</v>
          </cell>
          <cell r="E1073">
            <v>244</v>
          </cell>
          <cell r="F1073">
            <v>10</v>
          </cell>
          <cell r="G1073">
            <v>6.8</v>
          </cell>
          <cell r="H1073">
            <v>-11</v>
          </cell>
          <cell r="I1073">
            <v>-74.8</v>
          </cell>
          <cell r="J1073">
            <v>19991030</v>
          </cell>
          <cell r="K1073" t="str">
            <v>1140305017</v>
          </cell>
          <cell r="L1073" t="str">
            <v>5120410000</v>
          </cell>
          <cell r="M1073" t="str">
            <v>9100000005</v>
          </cell>
        </row>
        <row r="1074">
          <cell r="A1074" t="str">
            <v>P023</v>
          </cell>
          <cell r="B1074">
            <v>3108010052</v>
          </cell>
          <cell r="C1074" t="str">
            <v>EM-LABORES TRABAJO TRACTOR LIVIANO POR H</v>
          </cell>
          <cell r="D1074" t="str">
            <v>B1</v>
          </cell>
          <cell r="E1074">
            <v>245</v>
          </cell>
          <cell r="F1074">
            <v>9</v>
          </cell>
          <cell r="G1074">
            <v>6.8</v>
          </cell>
          <cell r="H1074">
            <v>-3</v>
          </cell>
          <cell r="I1074">
            <v>-20.399999999999999</v>
          </cell>
          <cell r="J1074">
            <v>19991030</v>
          </cell>
          <cell r="K1074" t="str">
            <v>1140305017</v>
          </cell>
          <cell r="L1074" t="str">
            <v>5120410000</v>
          </cell>
          <cell r="M1074" t="str">
            <v>9100000005</v>
          </cell>
        </row>
        <row r="1075">
          <cell r="A1075" t="str">
            <v>P023</v>
          </cell>
          <cell r="B1075">
            <v>3108010052</v>
          </cell>
          <cell r="C1075" t="str">
            <v>EM-LABORES TRABAJO TRACTOR LIVIANO POR H</v>
          </cell>
          <cell r="D1075" t="str">
            <v>B1</v>
          </cell>
          <cell r="E1075">
            <v>246</v>
          </cell>
          <cell r="F1075">
            <v>9</v>
          </cell>
          <cell r="G1075">
            <v>6.8</v>
          </cell>
          <cell r="H1075">
            <v>-2</v>
          </cell>
          <cell r="I1075">
            <v>-13.6</v>
          </cell>
          <cell r="J1075">
            <v>19991030</v>
          </cell>
          <cell r="K1075" t="str">
            <v>1140305017</v>
          </cell>
          <cell r="L1075" t="str">
            <v>5120410000</v>
          </cell>
          <cell r="M1075" t="str">
            <v>9100000005</v>
          </cell>
        </row>
        <row r="1076">
          <cell r="A1076" t="str">
            <v>P023</v>
          </cell>
          <cell r="B1076">
            <v>3108010052</v>
          </cell>
          <cell r="C1076" t="str">
            <v>EM-LABORES TRABAJO TRACTOR LIVIANO POR H</v>
          </cell>
          <cell r="D1076" t="str">
            <v>B1</v>
          </cell>
          <cell r="E1076">
            <v>247</v>
          </cell>
          <cell r="F1076">
            <v>9</v>
          </cell>
          <cell r="G1076">
            <v>6.8</v>
          </cell>
          <cell r="H1076">
            <v>-1</v>
          </cell>
          <cell r="I1076">
            <v>-6.8</v>
          </cell>
          <cell r="J1076">
            <v>19991030</v>
          </cell>
          <cell r="K1076" t="str">
            <v>1140305017</v>
          </cell>
          <cell r="L1076" t="str">
            <v>5120410000</v>
          </cell>
          <cell r="M1076" t="str">
            <v>9100000005</v>
          </cell>
        </row>
        <row r="1077">
          <cell r="A1077" t="str">
            <v>P023</v>
          </cell>
          <cell r="B1077">
            <v>3108010052</v>
          </cell>
          <cell r="C1077" t="str">
            <v>EM-LABORES TRABAJO TRACTOR LIVIANO POR H</v>
          </cell>
          <cell r="D1077" t="str">
            <v>B1</v>
          </cell>
          <cell r="E1077">
            <v>248</v>
          </cell>
          <cell r="F1077">
            <v>9</v>
          </cell>
          <cell r="G1077">
            <v>6.8</v>
          </cell>
          <cell r="H1077">
            <v>-1</v>
          </cell>
          <cell r="I1077">
            <v>-6.8</v>
          </cell>
          <cell r="J1077">
            <v>19991030</v>
          </cell>
          <cell r="K1077" t="str">
            <v>1140305017</v>
          </cell>
          <cell r="L1077" t="str">
            <v>5120410000</v>
          </cell>
          <cell r="M1077" t="str">
            <v>9100000005</v>
          </cell>
        </row>
        <row r="1078">
          <cell r="A1078" t="str">
            <v>P023</v>
          </cell>
          <cell r="B1078">
            <v>3108010052</v>
          </cell>
          <cell r="C1078" t="str">
            <v>EM-LABORES TRABAJO TRACTOR LIVIANO POR H</v>
          </cell>
          <cell r="D1078" t="str">
            <v>B1</v>
          </cell>
          <cell r="E1078">
            <v>273</v>
          </cell>
          <cell r="F1078">
            <v>2</v>
          </cell>
          <cell r="G1078">
            <v>6.8</v>
          </cell>
          <cell r="H1078">
            <v>-3</v>
          </cell>
          <cell r="I1078">
            <v>-20.399999999999999</v>
          </cell>
          <cell r="J1078">
            <v>19991030</v>
          </cell>
          <cell r="K1078" t="str">
            <v>1140305017</v>
          </cell>
          <cell r="L1078" t="str">
            <v>5120410000</v>
          </cell>
          <cell r="M1078" t="str">
            <v>9100000005</v>
          </cell>
        </row>
        <row r="1079">
          <cell r="A1079" t="str">
            <v>P023</v>
          </cell>
          <cell r="B1079">
            <v>3108010052</v>
          </cell>
          <cell r="C1079" t="str">
            <v>EM-LABORES TRABAJO TRACTOR LIVIANO POR H</v>
          </cell>
          <cell r="D1079" t="str">
            <v>B1</v>
          </cell>
          <cell r="E1079">
            <v>274</v>
          </cell>
          <cell r="F1079">
            <v>2</v>
          </cell>
          <cell r="G1079">
            <v>6.8</v>
          </cell>
          <cell r="H1079">
            <v>-5</v>
          </cell>
          <cell r="I1079">
            <v>-34</v>
          </cell>
          <cell r="J1079">
            <v>19991030</v>
          </cell>
          <cell r="K1079" t="str">
            <v>1140305017</v>
          </cell>
          <cell r="L1079" t="str">
            <v>5120410000</v>
          </cell>
          <cell r="M1079" t="str">
            <v>9100000005</v>
          </cell>
        </row>
        <row r="1080">
          <cell r="A1080" t="str">
            <v>P023</v>
          </cell>
          <cell r="B1080">
            <v>3108010052</v>
          </cell>
          <cell r="C1080" t="str">
            <v>EM-LABORES TRABAJO TRACTOR LIVIANO POR H</v>
          </cell>
          <cell r="D1080" t="str">
            <v>B1</v>
          </cell>
          <cell r="E1080">
            <v>275</v>
          </cell>
          <cell r="F1080">
            <v>2</v>
          </cell>
          <cell r="G1080">
            <v>6.8</v>
          </cell>
          <cell r="H1080">
            <v>-4</v>
          </cell>
          <cell r="I1080">
            <v>-27.2</v>
          </cell>
          <cell r="J1080">
            <v>19991030</v>
          </cell>
          <cell r="K1080" t="str">
            <v>1140305017</v>
          </cell>
          <cell r="L1080" t="str">
            <v>5120410000</v>
          </cell>
          <cell r="M1080" t="str">
            <v>9100000005</v>
          </cell>
        </row>
        <row r="1081">
          <cell r="A1081" t="str">
            <v>P023</v>
          </cell>
          <cell r="B1081">
            <v>3108010052</v>
          </cell>
          <cell r="C1081" t="str">
            <v>EM-LABORES TRABAJO TRACTOR LIVIANO POR H</v>
          </cell>
          <cell r="D1081" t="str">
            <v>B1</v>
          </cell>
          <cell r="E1081">
            <v>276</v>
          </cell>
          <cell r="F1081">
            <v>2</v>
          </cell>
          <cell r="G1081">
            <v>6.8</v>
          </cell>
          <cell r="H1081">
            <v>-4</v>
          </cell>
          <cell r="I1081">
            <v>-27.2</v>
          </cell>
          <cell r="J1081">
            <v>19991030</v>
          </cell>
          <cell r="K1081" t="str">
            <v>1140305017</v>
          </cell>
          <cell r="L1081" t="str">
            <v>5120410000</v>
          </cell>
          <cell r="M1081" t="str">
            <v>9100000005</v>
          </cell>
        </row>
        <row r="1082">
          <cell r="A1082" t="str">
            <v>P023</v>
          </cell>
          <cell r="B1082">
            <v>3108010052</v>
          </cell>
          <cell r="C1082" t="str">
            <v>EM-LABORES TRABAJO TRACTOR LIVIANO POR H</v>
          </cell>
          <cell r="D1082" t="str">
            <v>B1</v>
          </cell>
          <cell r="E1082">
            <v>277</v>
          </cell>
          <cell r="F1082">
            <v>2</v>
          </cell>
          <cell r="G1082">
            <v>6.8</v>
          </cell>
          <cell r="H1082">
            <v>-5</v>
          </cell>
          <cell r="I1082">
            <v>-34</v>
          </cell>
          <cell r="J1082">
            <v>19991030</v>
          </cell>
          <cell r="K1082" t="str">
            <v>1140305017</v>
          </cell>
          <cell r="L1082" t="str">
            <v>5120410000</v>
          </cell>
          <cell r="M1082" t="str">
            <v>9100000005</v>
          </cell>
        </row>
        <row r="1083">
          <cell r="A1083" t="str">
            <v>P023</v>
          </cell>
          <cell r="B1083">
            <v>3108010052</v>
          </cell>
          <cell r="C1083" t="str">
            <v>EM-LABORES TRABAJO TRACTOR LIVIANO POR H</v>
          </cell>
          <cell r="D1083" t="str">
            <v>B1</v>
          </cell>
          <cell r="E1083">
            <v>278</v>
          </cell>
          <cell r="F1083">
            <v>2</v>
          </cell>
          <cell r="G1083">
            <v>6.8</v>
          </cell>
          <cell r="H1083">
            <v>-4</v>
          </cell>
          <cell r="I1083">
            <v>-27.2</v>
          </cell>
          <cell r="J1083">
            <v>19991030</v>
          </cell>
          <cell r="K1083" t="str">
            <v>1140305017</v>
          </cell>
          <cell r="L1083" t="str">
            <v>5120410000</v>
          </cell>
          <cell r="M1083" t="str">
            <v>9100000005</v>
          </cell>
        </row>
        <row r="1084">
          <cell r="A1084" t="str">
            <v>P001</v>
          </cell>
          <cell r="B1084">
            <v>3108010052</v>
          </cell>
          <cell r="C1084" t="str">
            <v>EM-LABORES TRABAJO TRACTOR LIVIANO POR H</v>
          </cell>
          <cell r="D1084" t="str">
            <v>L1</v>
          </cell>
          <cell r="E1084">
            <v>257</v>
          </cell>
          <cell r="F1084">
            <v>1</v>
          </cell>
          <cell r="G1084">
            <v>6.8</v>
          </cell>
          <cell r="H1084">
            <v>-200</v>
          </cell>
          <cell r="I1084">
            <v>-1360</v>
          </cell>
          <cell r="J1084">
            <v>19991028</v>
          </cell>
          <cell r="K1084" t="str">
            <v>1241506009</v>
          </cell>
          <cell r="L1084" t="str">
            <v>5120414000</v>
          </cell>
          <cell r="M1084" t="str">
            <v>9200000007</v>
          </cell>
        </row>
        <row r="1085">
          <cell r="A1085" t="str">
            <v>P014</v>
          </cell>
          <cell r="B1085">
            <v>3108010052</v>
          </cell>
          <cell r="C1085" t="str">
            <v>EM-LABORES TRABAJO TRACTOR LIVIANO POR H</v>
          </cell>
          <cell r="D1085" t="str">
            <v>S1</v>
          </cell>
          <cell r="E1085">
            <v>281</v>
          </cell>
          <cell r="F1085">
            <v>1</v>
          </cell>
          <cell r="G1085">
            <v>6.8</v>
          </cell>
          <cell r="H1085">
            <v>-112</v>
          </cell>
          <cell r="I1085">
            <v>-761.6</v>
          </cell>
          <cell r="J1085">
            <v>19991031</v>
          </cell>
          <cell r="K1085" t="str">
            <v>5110201048</v>
          </cell>
          <cell r="L1085" t="str">
            <v>5120411000</v>
          </cell>
          <cell r="M1085" t="str">
            <v>9200000002</v>
          </cell>
        </row>
        <row r="1086">
          <cell r="A1086" t="str">
            <v>P014</v>
          </cell>
          <cell r="B1086">
            <v>3108010052</v>
          </cell>
          <cell r="C1086" t="str">
            <v>EM-LABORES TRABAJO TRACTOR LIVIANO POR H</v>
          </cell>
          <cell r="D1086" t="str">
            <v>S1</v>
          </cell>
          <cell r="E1086">
            <v>283</v>
          </cell>
          <cell r="F1086">
            <v>1</v>
          </cell>
          <cell r="G1086">
            <v>6.8</v>
          </cell>
          <cell r="H1086">
            <v>-10</v>
          </cell>
          <cell r="I1086">
            <v>-68</v>
          </cell>
          <cell r="J1086">
            <v>19991031</v>
          </cell>
          <cell r="K1086" t="str">
            <v>5110201048</v>
          </cell>
          <cell r="L1086" t="str">
            <v>5120411000</v>
          </cell>
          <cell r="M1086" t="str">
            <v>9200000002</v>
          </cell>
        </row>
        <row r="1087">
          <cell r="A1087" t="str">
            <v>P012</v>
          </cell>
          <cell r="B1087">
            <v>3108010052</v>
          </cell>
          <cell r="C1087" t="str">
            <v>EM-LABORES TRABAJO TRACTOR LIVIANO POR H</v>
          </cell>
          <cell r="D1087" t="str">
            <v>N1</v>
          </cell>
          <cell r="E1087">
            <v>340</v>
          </cell>
          <cell r="F1087">
            <v>2</v>
          </cell>
          <cell r="G1087">
            <v>6.8</v>
          </cell>
          <cell r="H1087">
            <v>-150</v>
          </cell>
          <cell r="I1087">
            <v>-1020</v>
          </cell>
          <cell r="J1087">
            <v>19991031</v>
          </cell>
          <cell r="K1087" t="str">
            <v>5110301048</v>
          </cell>
          <cell r="L1087" t="str">
            <v>5120412000</v>
          </cell>
          <cell r="M1087" t="str">
            <v>9200000004</v>
          </cell>
        </row>
        <row r="1088">
          <cell r="A1088" t="str">
            <v>P001</v>
          </cell>
          <cell r="B1088">
            <v>3108010052</v>
          </cell>
          <cell r="C1088" t="str">
            <v>EM-LABORES TRABAJO TRACTOR LIVIANO POR H</v>
          </cell>
          <cell r="D1088" t="str">
            <v>L1</v>
          </cell>
          <cell r="E1088">
            <v>258</v>
          </cell>
          <cell r="F1088">
            <v>1</v>
          </cell>
          <cell r="G1088">
            <v>6.8</v>
          </cell>
          <cell r="H1088">
            <v>-200</v>
          </cell>
          <cell r="I1088">
            <v>-1360</v>
          </cell>
          <cell r="J1088">
            <v>19991028</v>
          </cell>
          <cell r="K1088" t="str">
            <v>5110302021</v>
          </cell>
          <cell r="L1088" t="str">
            <v>5120412000</v>
          </cell>
          <cell r="M1088" t="str">
            <v>9200000003</v>
          </cell>
        </row>
        <row r="1089">
          <cell r="A1089" t="str">
            <v>P014</v>
          </cell>
          <cell r="B1089">
            <v>3108010052</v>
          </cell>
          <cell r="C1089" t="str">
            <v>EM-LABORES TRABAJO TRACTOR LIVIANO POR H</v>
          </cell>
          <cell r="D1089" t="str">
            <v>S1</v>
          </cell>
          <cell r="E1089">
            <v>282</v>
          </cell>
          <cell r="F1089">
            <v>1</v>
          </cell>
          <cell r="G1089">
            <v>6.8</v>
          </cell>
          <cell r="H1089">
            <v>-10</v>
          </cell>
          <cell r="I1089">
            <v>-68</v>
          </cell>
          <cell r="J1089">
            <v>19991031</v>
          </cell>
          <cell r="K1089" t="str">
            <v>5120117000</v>
          </cell>
          <cell r="L1089" t="str">
            <v>5120414000</v>
          </cell>
          <cell r="M1089" t="str">
            <v>9200000001</v>
          </cell>
        </row>
        <row r="1090">
          <cell r="A1090" t="str">
            <v>P023</v>
          </cell>
          <cell r="B1090">
            <v>3108010052</v>
          </cell>
          <cell r="C1090" t="str">
            <v>EM-LABORES TRABAJO TRACTOR LIVIANO POR H</v>
          </cell>
          <cell r="D1090" t="str">
            <v>B1</v>
          </cell>
          <cell r="E1090">
            <v>285</v>
          </cell>
          <cell r="F1090">
            <v>1</v>
          </cell>
          <cell r="G1090">
            <v>6.8</v>
          </cell>
          <cell r="H1090">
            <v>-20</v>
          </cell>
          <cell r="I1090">
            <v>-136</v>
          </cell>
          <cell r="J1090">
            <v>19991030</v>
          </cell>
          <cell r="K1090" t="str">
            <v>5120117000</v>
          </cell>
          <cell r="L1090" t="str">
            <v>5120414000</v>
          </cell>
          <cell r="M1090" t="str">
            <v>9200000001</v>
          </cell>
        </row>
        <row r="1091">
          <cell r="A1091" t="str">
            <v>P014</v>
          </cell>
          <cell r="B1091">
            <v>3108010052</v>
          </cell>
          <cell r="C1091" t="str">
            <v>EM-LABORES TRABAJO TRACTOR LIVIANO POR H</v>
          </cell>
          <cell r="D1091" t="str">
            <v>S1</v>
          </cell>
          <cell r="E1091">
            <v>284</v>
          </cell>
          <cell r="F1091">
            <v>1</v>
          </cell>
          <cell r="G1091">
            <v>6.8</v>
          </cell>
          <cell r="H1091">
            <v>-150</v>
          </cell>
          <cell r="I1091">
            <v>-1020</v>
          </cell>
          <cell r="J1091">
            <v>19991031</v>
          </cell>
          <cell r="K1091" t="str">
            <v>5120204000</v>
          </cell>
          <cell r="L1091" t="str">
            <v>5120414000</v>
          </cell>
          <cell r="M1091" t="str">
            <v>9200000008</v>
          </cell>
        </row>
        <row r="1092">
          <cell r="A1092" t="str">
            <v>P001</v>
          </cell>
          <cell r="B1092">
            <v>3108010052</v>
          </cell>
          <cell r="C1092" t="str">
            <v>EM-LABORES TRABAJO TRACTOR LIVIANO POR H</v>
          </cell>
          <cell r="D1092" t="str">
            <v>L1</v>
          </cell>
          <cell r="E1092">
            <v>268</v>
          </cell>
          <cell r="F1092">
            <v>1</v>
          </cell>
          <cell r="G1092">
            <v>6.8</v>
          </cell>
          <cell r="H1092">
            <v>-172</v>
          </cell>
          <cell r="I1092">
            <v>-1169.5999999999999</v>
          </cell>
          <cell r="J1092">
            <v>19991030</v>
          </cell>
          <cell r="K1092" t="str">
            <v>5120206000</v>
          </cell>
          <cell r="L1092" t="str">
            <v>5120414000</v>
          </cell>
          <cell r="M1092" t="str">
            <v>9200000009</v>
          </cell>
        </row>
        <row r="1093">
          <cell r="A1093" t="str">
            <v>P005</v>
          </cell>
          <cell r="B1093">
            <v>3108010052</v>
          </cell>
          <cell r="C1093" t="str">
            <v>EM-LABORES TRABAJO TRACTOR LIVIANO POR H</v>
          </cell>
          <cell r="D1093" t="str">
            <v>H1</v>
          </cell>
          <cell r="E1093">
            <v>215</v>
          </cell>
          <cell r="F1093">
            <v>1</v>
          </cell>
          <cell r="G1093">
            <v>6.8</v>
          </cell>
          <cell r="H1093">
            <v>-18</v>
          </cell>
          <cell r="I1093">
            <v>-122.39999999999999</v>
          </cell>
          <cell r="J1093">
            <v>19991031</v>
          </cell>
          <cell r="K1093" t="str">
            <v>5120206000</v>
          </cell>
          <cell r="L1093" t="str">
            <v>5120414000</v>
          </cell>
          <cell r="M1093" t="str">
            <v>9200000009</v>
          </cell>
        </row>
        <row r="1094">
          <cell r="A1094" t="str">
            <v>P012</v>
          </cell>
          <cell r="B1094">
            <v>3108010053</v>
          </cell>
          <cell r="C1094" t="str">
            <v>EM-LABORES TRABAJO TRACTOR PESADO POR HO</v>
          </cell>
          <cell r="D1094" t="str">
            <v>N1</v>
          </cell>
          <cell r="E1094">
            <v>342</v>
          </cell>
          <cell r="F1094">
            <v>1</v>
          </cell>
          <cell r="G1094">
            <v>13.6</v>
          </cell>
          <cell r="H1094">
            <v>-50</v>
          </cell>
          <cell r="I1094">
            <v>-680</v>
          </cell>
          <cell r="J1094">
            <v>19991031</v>
          </cell>
          <cell r="K1094" t="str">
            <v>5120117000</v>
          </cell>
          <cell r="L1094" t="str">
            <v>5120414000</v>
          </cell>
          <cell r="M1094" t="str">
            <v>9200000001</v>
          </cell>
        </row>
        <row r="1095">
          <cell r="A1095" t="str">
            <v>P005</v>
          </cell>
          <cell r="B1095">
            <v>3108010056</v>
          </cell>
          <cell r="C1095" t="str">
            <v>EM-REPARTO DE ALIMENTOS</v>
          </cell>
          <cell r="D1095" t="str">
            <v>H1</v>
          </cell>
          <cell r="E1095">
            <v>210</v>
          </cell>
          <cell r="F1095">
            <v>1</v>
          </cell>
          <cell r="G1095">
            <v>8.5</v>
          </cell>
          <cell r="H1095">
            <v>-225</v>
          </cell>
          <cell r="I1095">
            <v>-1912.5</v>
          </cell>
          <cell r="J1095">
            <v>19991031</v>
          </cell>
          <cell r="K1095" t="str">
            <v>5110201021</v>
          </cell>
          <cell r="L1095" t="str">
            <v>5120411000</v>
          </cell>
          <cell r="M1095" t="str">
            <v>9200000002</v>
          </cell>
        </row>
        <row r="1096">
          <cell r="A1096" t="str">
            <v>P005</v>
          </cell>
          <cell r="B1096">
            <v>3108010057</v>
          </cell>
          <cell r="C1096" t="str">
            <v>EM-VARIOS TRACTOR</v>
          </cell>
          <cell r="D1096" t="str">
            <v>H1</v>
          </cell>
          <cell r="E1096">
            <v>211</v>
          </cell>
          <cell r="F1096">
            <v>1</v>
          </cell>
          <cell r="G1096">
            <v>8.5</v>
          </cell>
          <cell r="H1096">
            <v>-125</v>
          </cell>
          <cell r="I1096">
            <v>-1062.5</v>
          </cell>
          <cell r="J1096">
            <v>19991031</v>
          </cell>
          <cell r="K1096" t="str">
            <v>5120117000</v>
          </cell>
          <cell r="L1096" t="str">
            <v>5120414000</v>
          </cell>
          <cell r="M1096" t="str">
            <v>9200000001</v>
          </cell>
        </row>
        <row r="1097">
          <cell r="A1097" t="str">
            <v>T008</v>
          </cell>
          <cell r="B1097">
            <v>3108010058</v>
          </cell>
          <cell r="C1097" t="str">
            <v>EM-SERVICIOS MOTONIVELADORA</v>
          </cell>
          <cell r="D1097" t="str">
            <v>E1</v>
          </cell>
          <cell r="E1097">
            <v>425</v>
          </cell>
          <cell r="F1097">
            <v>1</v>
          </cell>
          <cell r="G1097">
            <v>11.9</v>
          </cell>
          <cell r="H1097">
            <v>-113</v>
          </cell>
          <cell r="I1097">
            <v>-1344.7</v>
          </cell>
          <cell r="J1097">
            <v>19991031</v>
          </cell>
          <cell r="K1097" t="str">
            <v>5110201030</v>
          </cell>
          <cell r="L1097" t="str">
            <v>5120414000</v>
          </cell>
          <cell r="M1097" t="str">
            <v>9100000027</v>
          </cell>
        </row>
        <row r="1098">
          <cell r="A1098" t="str">
            <v>P023</v>
          </cell>
          <cell r="B1098">
            <v>3204000002</v>
          </cell>
          <cell r="C1098" t="str">
            <v>ALFASAL L SALES MIN.</v>
          </cell>
          <cell r="D1098" t="str">
            <v>B1</v>
          </cell>
          <cell r="E1098">
            <v>217</v>
          </cell>
          <cell r="F1098">
            <v>7</v>
          </cell>
          <cell r="G1098">
            <v>0.6</v>
          </cell>
          <cell r="H1098">
            <v>-980</v>
          </cell>
          <cell r="I1098">
            <v>-588</v>
          </cell>
          <cell r="J1098">
            <v>19991030</v>
          </cell>
          <cell r="K1098" t="str">
            <v>5110301016</v>
          </cell>
          <cell r="L1098" t="str">
            <v>6210219005</v>
          </cell>
          <cell r="M1098" t="str">
            <v>9200000004</v>
          </cell>
        </row>
        <row r="1099">
          <cell r="A1099" t="str">
            <v>P023</v>
          </cell>
          <cell r="B1099">
            <v>3204000004</v>
          </cell>
          <cell r="C1099" t="str">
            <v>ALFASAL PPZ SALES MIN.</v>
          </cell>
          <cell r="D1099" t="str">
            <v>B1</v>
          </cell>
          <cell r="E1099">
            <v>217</v>
          </cell>
          <cell r="F1099">
            <v>9</v>
          </cell>
          <cell r="G1099">
            <v>0.95</v>
          </cell>
          <cell r="H1099">
            <v>-230</v>
          </cell>
          <cell r="I1099">
            <v>-218.5</v>
          </cell>
          <cell r="J1099">
            <v>19991030</v>
          </cell>
          <cell r="K1099" t="str">
            <v>5110301016</v>
          </cell>
          <cell r="L1099" t="str">
            <v>6210219005</v>
          </cell>
          <cell r="M1099" t="str">
            <v>9200000004</v>
          </cell>
        </row>
        <row r="1100">
          <cell r="A1100" t="str">
            <v>P023</v>
          </cell>
          <cell r="B1100">
            <v>3204000006</v>
          </cell>
          <cell r="C1100" t="str">
            <v>ALFASAL V SALES MIN.</v>
          </cell>
          <cell r="D1100" t="str">
            <v>B1</v>
          </cell>
          <cell r="E1100">
            <v>217</v>
          </cell>
          <cell r="F1100">
            <v>8</v>
          </cell>
          <cell r="G1100">
            <v>0.38500000000000001</v>
          </cell>
          <cell r="H1100">
            <v>-80</v>
          </cell>
          <cell r="I1100">
            <v>-30.8</v>
          </cell>
          <cell r="J1100">
            <v>19991030</v>
          </cell>
          <cell r="K1100" t="str">
            <v>5110301016</v>
          </cell>
          <cell r="L1100" t="str">
            <v>6210219005</v>
          </cell>
          <cell r="M1100" t="str">
            <v>9200000004</v>
          </cell>
        </row>
        <row r="1101">
          <cell r="A1101" t="str">
            <v>P012</v>
          </cell>
          <cell r="B1101">
            <v>3204000008</v>
          </cell>
          <cell r="C1101" t="str">
            <v>ALFASAL VRX SALES MIN.</v>
          </cell>
          <cell r="D1101" t="str">
            <v>N1</v>
          </cell>
          <cell r="E1101">
            <v>311</v>
          </cell>
          <cell r="F1101">
            <v>1</v>
          </cell>
          <cell r="G1101">
            <v>0.71499999999999997</v>
          </cell>
          <cell r="H1101">
            <v>-1620</v>
          </cell>
          <cell r="I1101">
            <v>-1158.3</v>
          </cell>
          <cell r="J1101">
            <v>19991031</v>
          </cell>
          <cell r="K1101" t="str">
            <v>5110301016</v>
          </cell>
          <cell r="L1101" t="str">
            <v>6210219005</v>
          </cell>
          <cell r="M1101" t="str">
            <v>9200000004</v>
          </cell>
        </row>
        <row r="1102">
          <cell r="A1102" t="str">
            <v>P012</v>
          </cell>
          <cell r="B1102">
            <v>3204000024</v>
          </cell>
          <cell r="C1102" t="str">
            <v>SUP. MIN. ALFASAL P.A.</v>
          </cell>
          <cell r="D1102" t="str">
            <v>N1</v>
          </cell>
          <cell r="E1102">
            <v>312</v>
          </cell>
          <cell r="F1102">
            <v>1</v>
          </cell>
          <cell r="G1102">
            <v>0.98</v>
          </cell>
          <cell r="H1102">
            <v>-530</v>
          </cell>
          <cell r="I1102">
            <v>-519.4</v>
          </cell>
          <cell r="J1102">
            <v>19991031</v>
          </cell>
          <cell r="K1102" t="str">
            <v>5110301016</v>
          </cell>
          <cell r="L1102" t="str">
            <v>6210219005</v>
          </cell>
          <cell r="M1102" t="str">
            <v>9200000004</v>
          </cell>
        </row>
        <row r="1103">
          <cell r="A1103" t="str">
            <v>P007</v>
          </cell>
          <cell r="B1103">
            <v>3302000006</v>
          </cell>
          <cell r="C1103" t="str">
            <v>TAMBO BELLTONE</v>
          </cell>
          <cell r="D1103" t="str">
            <v>B1</v>
          </cell>
          <cell r="E1103">
            <v>210</v>
          </cell>
          <cell r="F1103">
            <v>1</v>
          </cell>
          <cell r="G1103">
            <v>14.4</v>
          </cell>
          <cell r="H1103">
            <v>-26</v>
          </cell>
          <cell r="I1103">
            <v>-374.40000000000003</v>
          </cell>
          <cell r="J1103">
            <v>19991030</v>
          </cell>
          <cell r="K1103" t="str">
            <v>5110304007</v>
          </cell>
          <cell r="L1103" t="str">
            <v>6230200000</v>
          </cell>
          <cell r="M1103" t="str">
            <v>9200000012</v>
          </cell>
        </row>
        <row r="1104">
          <cell r="A1104" t="str">
            <v>P007</v>
          </cell>
          <cell r="B1104">
            <v>3302000017</v>
          </cell>
          <cell r="C1104" t="str">
            <v>TAMBO DEMAND</v>
          </cell>
          <cell r="D1104" t="str">
            <v>B1</v>
          </cell>
          <cell r="E1104">
            <v>210</v>
          </cell>
          <cell r="F1104">
            <v>2</v>
          </cell>
          <cell r="G1104">
            <v>27</v>
          </cell>
          <cell r="H1104">
            <v>-25</v>
          </cell>
          <cell r="I1104">
            <v>-675</v>
          </cell>
          <cell r="J1104">
            <v>19991030</v>
          </cell>
          <cell r="K1104" t="str">
            <v>5110304007</v>
          </cell>
          <cell r="L1104" t="str">
            <v>6230200000</v>
          </cell>
          <cell r="M1104" t="str">
            <v>9200000012</v>
          </cell>
        </row>
        <row r="1105">
          <cell r="A1105" t="str">
            <v>P012</v>
          </cell>
          <cell r="B1105">
            <v>3302000020</v>
          </cell>
          <cell r="C1105" t="str">
            <v>TAMBO DUCK</v>
          </cell>
          <cell r="D1105" t="str">
            <v>N1</v>
          </cell>
          <cell r="E1105">
            <v>313</v>
          </cell>
          <cell r="F1105">
            <v>5</v>
          </cell>
          <cell r="G1105">
            <v>5.85</v>
          </cell>
          <cell r="H1105">
            <v>-9</v>
          </cell>
          <cell r="I1105">
            <v>-52.65</v>
          </cell>
          <cell r="J1105">
            <v>19991031</v>
          </cell>
          <cell r="K1105" t="str">
            <v>5110301007</v>
          </cell>
          <cell r="L1105" t="str">
            <v>6230200000</v>
          </cell>
          <cell r="M1105" t="str">
            <v>9200000004</v>
          </cell>
        </row>
        <row r="1106">
          <cell r="A1106" t="str">
            <v>P001</v>
          </cell>
          <cell r="B1106">
            <v>3302000034</v>
          </cell>
          <cell r="C1106" t="str">
            <v>TAMBO JOHNSON</v>
          </cell>
          <cell r="D1106" t="str">
            <v>L1</v>
          </cell>
          <cell r="E1106">
            <v>283</v>
          </cell>
          <cell r="F1106">
            <v>1</v>
          </cell>
          <cell r="G1106">
            <v>12.593999999999999</v>
          </cell>
          <cell r="H1106">
            <v>-9</v>
          </cell>
          <cell r="I1106">
            <v>-113.34599999999999</v>
          </cell>
          <cell r="J1106">
            <v>19991030</v>
          </cell>
          <cell r="K1106" t="str">
            <v>5110301007</v>
          </cell>
          <cell r="L1106" t="str">
            <v>6230200000</v>
          </cell>
          <cell r="M1106" t="str">
            <v>9200000004</v>
          </cell>
        </row>
        <row r="1107">
          <cell r="A1107" t="str">
            <v>P001</v>
          </cell>
          <cell r="B1107">
            <v>3302000036</v>
          </cell>
          <cell r="C1107" t="str">
            <v>TAMBO JURIST</v>
          </cell>
          <cell r="D1107" t="str">
            <v>L1</v>
          </cell>
          <cell r="E1107">
            <v>283</v>
          </cell>
          <cell r="F1107">
            <v>2</v>
          </cell>
          <cell r="G1107">
            <v>-7.0209999999999999</v>
          </cell>
          <cell r="H1107">
            <v>-8</v>
          </cell>
          <cell r="I1107">
            <v>56.167999999999999</v>
          </cell>
          <cell r="J1107">
            <v>19991030</v>
          </cell>
          <cell r="K1107" t="str">
            <v>5110301007</v>
          </cell>
          <cell r="L1107" t="str">
            <v>6230200000</v>
          </cell>
          <cell r="M1107" t="str">
            <v>9200000004</v>
          </cell>
        </row>
        <row r="1108">
          <cell r="A1108" t="str">
            <v>P007</v>
          </cell>
          <cell r="B1108">
            <v>3302000036</v>
          </cell>
          <cell r="C1108" t="str">
            <v>TAMBO JURIST</v>
          </cell>
          <cell r="D1108" t="str">
            <v>B1</v>
          </cell>
          <cell r="E1108">
            <v>210</v>
          </cell>
          <cell r="F1108">
            <v>4</v>
          </cell>
          <cell r="G1108">
            <v>16.32</v>
          </cell>
          <cell r="H1108">
            <v>-25</v>
          </cell>
          <cell r="I1108">
            <v>-408</v>
          </cell>
          <cell r="J1108">
            <v>19991030</v>
          </cell>
          <cell r="K1108" t="str">
            <v>5110304007</v>
          </cell>
          <cell r="L1108" t="str">
            <v>6230200000</v>
          </cell>
          <cell r="M1108" t="str">
            <v>9200000012</v>
          </cell>
        </row>
        <row r="1109">
          <cell r="A1109" t="str">
            <v>P001</v>
          </cell>
          <cell r="B1109">
            <v>3302000038</v>
          </cell>
          <cell r="C1109" t="str">
            <v>TAMBO LINCOLN</v>
          </cell>
          <cell r="D1109" t="str">
            <v>L1</v>
          </cell>
          <cell r="E1109">
            <v>283</v>
          </cell>
          <cell r="F1109">
            <v>3</v>
          </cell>
          <cell r="G1109">
            <v>4.5</v>
          </cell>
          <cell r="H1109">
            <v>-42</v>
          </cell>
          <cell r="I1109">
            <v>-189</v>
          </cell>
          <cell r="J1109">
            <v>19991030</v>
          </cell>
          <cell r="K1109" t="str">
            <v>5110301007</v>
          </cell>
          <cell r="L1109" t="str">
            <v>6230200000</v>
          </cell>
          <cell r="M1109" t="str">
            <v>9200000004</v>
          </cell>
        </row>
        <row r="1110">
          <cell r="A1110" t="str">
            <v>P012</v>
          </cell>
          <cell r="B1110">
            <v>3302000038</v>
          </cell>
          <cell r="C1110" t="str">
            <v>TAMBO LINCOLN</v>
          </cell>
          <cell r="D1110" t="str">
            <v>N1</v>
          </cell>
          <cell r="E1110">
            <v>313</v>
          </cell>
          <cell r="F1110">
            <v>4</v>
          </cell>
          <cell r="G1110">
            <v>4.5</v>
          </cell>
          <cell r="H1110">
            <v>-50</v>
          </cell>
          <cell r="I1110">
            <v>-225</v>
          </cell>
          <cell r="J1110">
            <v>19991031</v>
          </cell>
          <cell r="K1110" t="str">
            <v>5110301007</v>
          </cell>
          <cell r="L1110" t="str">
            <v>6230200000</v>
          </cell>
          <cell r="M1110" t="str">
            <v>9200000004</v>
          </cell>
        </row>
        <row r="1111">
          <cell r="A1111" t="str">
            <v>P001</v>
          </cell>
          <cell r="B1111">
            <v>3302000043</v>
          </cell>
          <cell r="C1111" t="str">
            <v>TAMBO MAURY</v>
          </cell>
          <cell r="D1111" t="str">
            <v>L1</v>
          </cell>
          <cell r="E1111">
            <v>283</v>
          </cell>
          <cell r="F1111">
            <v>4</v>
          </cell>
          <cell r="G1111">
            <v>7.65</v>
          </cell>
          <cell r="H1111">
            <v>-27</v>
          </cell>
          <cell r="I1111">
            <v>-206.55</v>
          </cell>
          <cell r="J1111">
            <v>19991030</v>
          </cell>
          <cell r="K1111" t="str">
            <v>5110301007</v>
          </cell>
          <cell r="L1111" t="str">
            <v>6230200000</v>
          </cell>
          <cell r="M1111" t="str">
            <v>9200000004</v>
          </cell>
        </row>
        <row r="1112">
          <cell r="A1112" t="str">
            <v>P001</v>
          </cell>
          <cell r="B1112">
            <v>3302000064</v>
          </cell>
          <cell r="C1112" t="str">
            <v>TAMBO STAR WALKER</v>
          </cell>
          <cell r="D1112" t="str">
            <v>L1</v>
          </cell>
          <cell r="E1112">
            <v>283</v>
          </cell>
          <cell r="F1112">
            <v>5</v>
          </cell>
          <cell r="G1112">
            <v>6.75</v>
          </cell>
          <cell r="H1112">
            <v>-7</v>
          </cell>
          <cell r="I1112">
            <v>-47.25</v>
          </cell>
          <cell r="J1112">
            <v>19991030</v>
          </cell>
          <cell r="K1112" t="str">
            <v>5110301007</v>
          </cell>
          <cell r="L1112" t="str">
            <v>6230200000</v>
          </cell>
          <cell r="M1112" t="str">
            <v>9200000004</v>
          </cell>
        </row>
        <row r="1113">
          <cell r="A1113" t="str">
            <v>P007</v>
          </cell>
          <cell r="B1113">
            <v>3302000064</v>
          </cell>
          <cell r="C1113" t="str">
            <v>TAMBO STAR WALKER</v>
          </cell>
          <cell r="D1113" t="str">
            <v>B1</v>
          </cell>
          <cell r="E1113">
            <v>210</v>
          </cell>
          <cell r="F1113">
            <v>3</v>
          </cell>
          <cell r="G1113">
            <v>3</v>
          </cell>
          <cell r="H1113">
            <v>-133</v>
          </cell>
          <cell r="I1113">
            <v>-399</v>
          </cell>
          <cell r="J1113">
            <v>19991030</v>
          </cell>
          <cell r="K1113" t="str">
            <v>5110304007</v>
          </cell>
          <cell r="L1113" t="str">
            <v>6230200000</v>
          </cell>
          <cell r="M1113" t="str">
            <v>9200000012</v>
          </cell>
        </row>
        <row r="1114">
          <cell r="A1114" t="str">
            <v>P012</v>
          </cell>
          <cell r="B1114">
            <v>3302000069</v>
          </cell>
          <cell r="C1114" t="str">
            <v>TAMBO TONER</v>
          </cell>
          <cell r="D1114" t="str">
            <v>N1</v>
          </cell>
          <cell r="E1114">
            <v>313</v>
          </cell>
          <cell r="F1114">
            <v>3</v>
          </cell>
          <cell r="G1114">
            <v>3</v>
          </cell>
          <cell r="H1114">
            <v>-35</v>
          </cell>
          <cell r="I1114">
            <v>-105</v>
          </cell>
          <cell r="J1114">
            <v>19991031</v>
          </cell>
          <cell r="K1114" t="str">
            <v>5110301007</v>
          </cell>
          <cell r="L1114" t="str">
            <v>6230200000</v>
          </cell>
          <cell r="M1114" t="str">
            <v>9200000004</v>
          </cell>
        </row>
        <row r="1115">
          <cell r="A1115" t="str">
            <v>P012</v>
          </cell>
          <cell r="B1115">
            <v>3302000076</v>
          </cell>
          <cell r="C1115" t="str">
            <v>TAMBO PONCHO</v>
          </cell>
          <cell r="D1115" t="str">
            <v>N1</v>
          </cell>
          <cell r="E1115">
            <v>313</v>
          </cell>
          <cell r="F1115">
            <v>2</v>
          </cell>
          <cell r="G1115">
            <v>5.4</v>
          </cell>
          <cell r="H1115">
            <v>-16</v>
          </cell>
          <cell r="I1115">
            <v>-86.4</v>
          </cell>
          <cell r="J1115">
            <v>19991031</v>
          </cell>
          <cell r="K1115" t="str">
            <v>5110301007</v>
          </cell>
          <cell r="L1115" t="str">
            <v>6230200000</v>
          </cell>
          <cell r="M1115" t="str">
            <v>9200000004</v>
          </cell>
        </row>
        <row r="1116">
          <cell r="A1116" t="str">
            <v>P001</v>
          </cell>
          <cell r="B1116">
            <v>3302000080</v>
          </cell>
          <cell r="C1116" t="str">
            <v>TAMBO BOSCO</v>
          </cell>
          <cell r="D1116" t="str">
            <v>L1</v>
          </cell>
          <cell r="E1116">
            <v>283</v>
          </cell>
          <cell r="F1116">
            <v>6</v>
          </cell>
          <cell r="G1116">
            <v>11.2</v>
          </cell>
          <cell r="H1116">
            <v>-47</v>
          </cell>
          <cell r="I1116">
            <v>-526.4</v>
          </cell>
          <cell r="J1116">
            <v>19991030</v>
          </cell>
          <cell r="K1116" t="str">
            <v>5110301007</v>
          </cell>
          <cell r="L1116" t="str">
            <v>6230200000</v>
          </cell>
          <cell r="M1116" t="str">
            <v>9200000004</v>
          </cell>
        </row>
        <row r="1117">
          <cell r="A1117" t="str">
            <v>P001</v>
          </cell>
          <cell r="B1117">
            <v>3302000081</v>
          </cell>
          <cell r="C1117" t="str">
            <v>TAMBO LOGAN</v>
          </cell>
          <cell r="D1117" t="str">
            <v>L1</v>
          </cell>
          <cell r="E1117">
            <v>283</v>
          </cell>
          <cell r="F1117">
            <v>7</v>
          </cell>
          <cell r="G1117">
            <v>5.6619999999999999</v>
          </cell>
          <cell r="H1117">
            <v>-4</v>
          </cell>
          <cell r="I1117">
            <v>-22.648</v>
          </cell>
          <cell r="J1117">
            <v>19991030</v>
          </cell>
          <cell r="K1117" t="str">
            <v>5110301007</v>
          </cell>
          <cell r="L1117" t="str">
            <v>6230200000</v>
          </cell>
          <cell r="M1117" t="str">
            <v>9200000004</v>
          </cell>
        </row>
        <row r="1118">
          <cell r="A1118" t="str">
            <v>P001</v>
          </cell>
          <cell r="B1118">
            <v>3302000082</v>
          </cell>
          <cell r="C1118" t="str">
            <v>TAMBO LEXUS</v>
          </cell>
          <cell r="D1118" t="str">
            <v>L1</v>
          </cell>
          <cell r="E1118">
            <v>283</v>
          </cell>
          <cell r="F1118">
            <v>8</v>
          </cell>
          <cell r="G1118">
            <v>7.7</v>
          </cell>
          <cell r="H1118">
            <v>-12</v>
          </cell>
          <cell r="I1118">
            <v>-92.4</v>
          </cell>
          <cell r="J1118">
            <v>19991030</v>
          </cell>
          <cell r="K1118" t="str">
            <v>5110301007</v>
          </cell>
          <cell r="L1118" t="str">
            <v>6230200000</v>
          </cell>
          <cell r="M1118" t="str">
            <v>9200000004</v>
          </cell>
        </row>
        <row r="1119">
          <cell r="A1119" t="str">
            <v>P001</v>
          </cell>
          <cell r="B1119">
            <v>3302000084</v>
          </cell>
          <cell r="C1119" t="str">
            <v>TAMBO HARP</v>
          </cell>
          <cell r="D1119" t="str">
            <v>L1</v>
          </cell>
          <cell r="E1119">
            <v>283</v>
          </cell>
          <cell r="F1119">
            <v>9</v>
          </cell>
          <cell r="G1119">
            <v>10</v>
          </cell>
          <cell r="H1119">
            <v>-2</v>
          </cell>
          <cell r="I1119">
            <v>-20</v>
          </cell>
          <cell r="J1119">
            <v>19991030</v>
          </cell>
          <cell r="K1119" t="str">
            <v>5110301007</v>
          </cell>
          <cell r="L1119" t="str">
            <v>6230200000</v>
          </cell>
          <cell r="M1119" t="str">
            <v>9200000004</v>
          </cell>
        </row>
        <row r="1120">
          <cell r="A1120" t="str">
            <v>P007</v>
          </cell>
          <cell r="B1120">
            <v>3302000084</v>
          </cell>
          <cell r="C1120" t="str">
            <v>TAMBO HARP</v>
          </cell>
          <cell r="D1120" t="str">
            <v>B1</v>
          </cell>
          <cell r="E1120">
            <v>210</v>
          </cell>
          <cell r="F1120">
            <v>5</v>
          </cell>
          <cell r="G1120">
            <v>10</v>
          </cell>
          <cell r="H1120">
            <v>-40</v>
          </cell>
          <cell r="I1120">
            <v>-400</v>
          </cell>
          <cell r="J1120">
            <v>19991030</v>
          </cell>
          <cell r="K1120" t="str">
            <v>5110304007</v>
          </cell>
          <cell r="L1120" t="str">
            <v>6230200000</v>
          </cell>
          <cell r="M1120" t="str">
            <v>9200000012</v>
          </cell>
        </row>
        <row r="1121">
          <cell r="A1121" t="str">
            <v>P007</v>
          </cell>
          <cell r="B1121">
            <v>3302000085</v>
          </cell>
          <cell r="C1121" t="str">
            <v>TAMBO REMARKABLE</v>
          </cell>
          <cell r="D1121" t="str">
            <v>B1</v>
          </cell>
          <cell r="E1121">
            <v>210</v>
          </cell>
          <cell r="F1121">
            <v>6</v>
          </cell>
          <cell r="G1121">
            <v>8.8000000000000007</v>
          </cell>
          <cell r="H1121">
            <v>-50</v>
          </cell>
          <cell r="I1121">
            <v>-440.00000000000006</v>
          </cell>
          <cell r="J1121">
            <v>19991030</v>
          </cell>
          <cell r="K1121" t="str">
            <v>5110304007</v>
          </cell>
          <cell r="L1121" t="str">
            <v>6230200000</v>
          </cell>
          <cell r="M1121" t="str">
            <v>9200000012</v>
          </cell>
        </row>
        <row r="1122">
          <cell r="A1122" t="str">
            <v>P001</v>
          </cell>
          <cell r="B1122">
            <v>3302000086</v>
          </cell>
          <cell r="C1122" t="str">
            <v>TAMBO TWAIN</v>
          </cell>
          <cell r="D1122" t="str">
            <v>L1</v>
          </cell>
          <cell r="E1122">
            <v>283</v>
          </cell>
          <cell r="F1122">
            <v>10</v>
          </cell>
          <cell r="G1122">
            <v>4.8209999999999997</v>
          </cell>
          <cell r="H1122">
            <v>-2</v>
          </cell>
          <cell r="I1122">
            <v>-9.6419999999999995</v>
          </cell>
          <cell r="J1122">
            <v>19991030</v>
          </cell>
          <cell r="K1122" t="str">
            <v>5110301007</v>
          </cell>
          <cell r="L1122" t="str">
            <v>6230200000</v>
          </cell>
          <cell r="M1122" t="str">
            <v>9200000004</v>
          </cell>
        </row>
        <row r="1123">
          <cell r="A1123" t="str">
            <v>P012</v>
          </cell>
          <cell r="B1123">
            <v>3302000087</v>
          </cell>
          <cell r="C1123" t="str">
            <v>TAMBO CASPER</v>
          </cell>
          <cell r="D1123" t="str">
            <v>N1</v>
          </cell>
          <cell r="E1123">
            <v>313</v>
          </cell>
          <cell r="F1123">
            <v>1</v>
          </cell>
          <cell r="G1123">
            <v>10.5</v>
          </cell>
          <cell r="H1123">
            <v>-4</v>
          </cell>
          <cell r="I1123">
            <v>-42</v>
          </cell>
          <cell r="J1123">
            <v>19991031</v>
          </cell>
          <cell r="K1123" t="str">
            <v>5110301007</v>
          </cell>
          <cell r="L1123" t="str">
            <v>6230200000</v>
          </cell>
          <cell r="M1123" t="str">
            <v>9200000004</v>
          </cell>
        </row>
        <row r="1124">
          <cell r="A1124" t="str">
            <v>P009</v>
          </cell>
          <cell r="B1124">
            <v>3401000001</v>
          </cell>
          <cell r="C1124" t="str">
            <v>GAS OIL</v>
          </cell>
          <cell r="D1124" t="str">
            <v>O1</v>
          </cell>
          <cell r="E1124">
            <v>105</v>
          </cell>
          <cell r="F1124">
            <v>3</v>
          </cell>
          <cell r="G1124">
            <v>0.29720000000000002</v>
          </cell>
          <cell r="H1124">
            <v>-886</v>
          </cell>
          <cell r="I1124">
            <v>-263.31920000000002</v>
          </cell>
          <cell r="J1124">
            <v>19991004</v>
          </cell>
          <cell r="K1124" t="str">
            <v>5110201025</v>
          </cell>
          <cell r="L1124" t="str">
            <v>6140100000</v>
          </cell>
          <cell r="M1124" t="str">
            <v>9200000002</v>
          </cell>
        </row>
        <row r="1125">
          <cell r="A1125" t="str">
            <v>P009</v>
          </cell>
          <cell r="B1125">
            <v>3401000001</v>
          </cell>
          <cell r="C1125" t="str">
            <v>GAS OIL</v>
          </cell>
          <cell r="D1125" t="str">
            <v>O1</v>
          </cell>
          <cell r="E1125">
            <v>107</v>
          </cell>
          <cell r="F1125">
            <v>4</v>
          </cell>
          <cell r="G1125">
            <v>0.29720000000000002</v>
          </cell>
          <cell r="H1125">
            <v>-1767</v>
          </cell>
          <cell r="I1125">
            <v>-525.15240000000006</v>
          </cell>
          <cell r="J1125">
            <v>19991011</v>
          </cell>
          <cell r="K1125" t="str">
            <v>5110201025</v>
          </cell>
          <cell r="L1125" t="str">
            <v>6140100000</v>
          </cell>
          <cell r="M1125" t="str">
            <v>9200000002</v>
          </cell>
        </row>
        <row r="1126">
          <cell r="A1126" t="str">
            <v>P009</v>
          </cell>
          <cell r="B1126">
            <v>3401000001</v>
          </cell>
          <cell r="C1126" t="str">
            <v>GAS OIL</v>
          </cell>
          <cell r="D1126" t="str">
            <v>O1</v>
          </cell>
          <cell r="E1126">
            <v>109</v>
          </cell>
          <cell r="F1126">
            <v>4</v>
          </cell>
          <cell r="G1126">
            <v>0.29720000000000002</v>
          </cell>
          <cell r="H1126">
            <v>-537</v>
          </cell>
          <cell r="I1126">
            <v>-159.59640000000002</v>
          </cell>
          <cell r="J1126">
            <v>19991018</v>
          </cell>
          <cell r="K1126" t="str">
            <v>5110201025</v>
          </cell>
          <cell r="L1126" t="str">
            <v>6140100000</v>
          </cell>
          <cell r="M1126" t="str">
            <v>9200000002</v>
          </cell>
        </row>
        <row r="1127">
          <cell r="A1127" t="str">
            <v>P009</v>
          </cell>
          <cell r="B1127">
            <v>3401000001</v>
          </cell>
          <cell r="C1127" t="str">
            <v>GAS OIL</v>
          </cell>
          <cell r="D1127" t="str">
            <v>O1</v>
          </cell>
          <cell r="E1127">
            <v>111</v>
          </cell>
          <cell r="F1127">
            <v>3</v>
          </cell>
          <cell r="G1127">
            <v>0.29720000000000002</v>
          </cell>
          <cell r="H1127">
            <v>-641</v>
          </cell>
          <cell r="I1127">
            <v>-190.5052</v>
          </cell>
          <cell r="J1127">
            <v>19991026</v>
          </cell>
          <cell r="K1127" t="str">
            <v>5110201025</v>
          </cell>
          <cell r="L1127" t="str">
            <v>6140100000</v>
          </cell>
          <cell r="M1127" t="str">
            <v>9200000002</v>
          </cell>
        </row>
        <row r="1128">
          <cell r="A1128" t="str">
            <v>P012</v>
          </cell>
          <cell r="B1128">
            <v>3401000001</v>
          </cell>
          <cell r="C1128" t="str">
            <v>GAS OIL</v>
          </cell>
          <cell r="D1128" t="str">
            <v>N1</v>
          </cell>
          <cell r="E1128">
            <v>315</v>
          </cell>
          <cell r="F1128">
            <v>1</v>
          </cell>
          <cell r="G1128">
            <v>0.26919999999999999</v>
          </cell>
          <cell r="H1128">
            <v>-47</v>
          </cell>
          <cell r="I1128">
            <v>-12.6524</v>
          </cell>
          <cell r="J1128">
            <v>19991031</v>
          </cell>
          <cell r="K1128" t="str">
            <v>5110301030</v>
          </cell>
          <cell r="L1128" t="str">
            <v>6140100000</v>
          </cell>
          <cell r="M1128" t="str">
            <v>9200000004</v>
          </cell>
        </row>
        <row r="1129">
          <cell r="A1129" t="str">
            <v>P003</v>
          </cell>
          <cell r="B1129">
            <v>3401000001</v>
          </cell>
          <cell r="C1129" t="str">
            <v>GAS OIL</v>
          </cell>
          <cell r="D1129" t="str">
            <v>Q1</v>
          </cell>
          <cell r="E1129">
            <v>180</v>
          </cell>
          <cell r="F1129">
            <v>1</v>
          </cell>
          <cell r="G1129">
            <v>0.26919999999999999</v>
          </cell>
          <cell r="H1129">
            <v>-684</v>
          </cell>
          <cell r="I1129">
            <v>-184.1328</v>
          </cell>
          <cell r="J1129">
            <v>19991031</v>
          </cell>
          <cell r="K1129" t="str">
            <v>5120118000</v>
          </cell>
          <cell r="L1129" t="str">
            <v>6140100000</v>
          </cell>
          <cell r="M1129" t="str">
            <v>9200000001</v>
          </cell>
        </row>
        <row r="1130">
          <cell r="A1130" t="str">
            <v>P005</v>
          </cell>
          <cell r="B1130">
            <v>3401000001</v>
          </cell>
          <cell r="C1130" t="str">
            <v>GAS OIL</v>
          </cell>
          <cell r="D1130" t="str">
            <v>H1</v>
          </cell>
          <cell r="E1130">
            <v>208</v>
          </cell>
          <cell r="F1130">
            <v>1</v>
          </cell>
          <cell r="G1130">
            <v>0.26919999999999999</v>
          </cell>
          <cell r="H1130">
            <v>-395</v>
          </cell>
          <cell r="I1130">
            <v>-106.334</v>
          </cell>
          <cell r="J1130">
            <v>19991031</v>
          </cell>
          <cell r="K1130" t="str">
            <v>5120118000</v>
          </cell>
          <cell r="L1130" t="str">
            <v>6140100000</v>
          </cell>
          <cell r="M1130" t="str">
            <v>9200000001</v>
          </cell>
        </row>
        <row r="1131">
          <cell r="A1131" t="str">
            <v>P005</v>
          </cell>
          <cell r="B1131">
            <v>3401000001</v>
          </cell>
          <cell r="C1131" t="str">
            <v>GAS OIL</v>
          </cell>
          <cell r="D1131" t="str">
            <v>H1</v>
          </cell>
          <cell r="E1131">
            <v>209</v>
          </cell>
          <cell r="F1131">
            <v>1</v>
          </cell>
          <cell r="G1131">
            <v>0.26919999999999999</v>
          </cell>
          <cell r="H1131">
            <v>-1145</v>
          </cell>
          <cell r="I1131">
            <v>-308.23399999999998</v>
          </cell>
          <cell r="J1131">
            <v>19991031</v>
          </cell>
          <cell r="K1131" t="str">
            <v>5120118000</v>
          </cell>
          <cell r="L1131" t="str">
            <v>6140100000</v>
          </cell>
          <cell r="M1131" t="str">
            <v>9200000005</v>
          </cell>
        </row>
        <row r="1132">
          <cell r="A1132" t="str">
            <v>P009</v>
          </cell>
          <cell r="B1132">
            <v>3401000001</v>
          </cell>
          <cell r="C1132" t="str">
            <v>GAS OIL</v>
          </cell>
          <cell r="D1132" t="str">
            <v>O1</v>
          </cell>
          <cell r="E1132">
            <v>106</v>
          </cell>
          <cell r="F1132">
            <v>1</v>
          </cell>
          <cell r="G1132">
            <v>0.29720000000000002</v>
          </cell>
          <cell r="H1132">
            <v>-183</v>
          </cell>
          <cell r="I1132">
            <v>-54.387600000000006</v>
          </cell>
          <cell r="J1132">
            <v>19991004</v>
          </cell>
          <cell r="K1132" t="str">
            <v>5120118000</v>
          </cell>
          <cell r="L1132" t="str">
            <v>6140100000</v>
          </cell>
          <cell r="M1132" t="str">
            <v>9200000001</v>
          </cell>
        </row>
        <row r="1133">
          <cell r="A1133" t="str">
            <v>P009</v>
          </cell>
          <cell r="B1133">
            <v>3401000001</v>
          </cell>
          <cell r="C1133" t="str">
            <v>GAS OIL</v>
          </cell>
          <cell r="D1133" t="str">
            <v>O1</v>
          </cell>
          <cell r="E1133">
            <v>108</v>
          </cell>
          <cell r="F1133">
            <v>1</v>
          </cell>
          <cell r="G1133">
            <v>0.29720000000000002</v>
          </cell>
          <cell r="H1133">
            <v>-201</v>
          </cell>
          <cell r="I1133">
            <v>-59.737200000000001</v>
          </cell>
          <cell r="J1133">
            <v>19991011</v>
          </cell>
          <cell r="K1133" t="str">
            <v>5120118000</v>
          </cell>
          <cell r="L1133" t="str">
            <v>6140100000</v>
          </cell>
          <cell r="M1133" t="str">
            <v>9200000001</v>
          </cell>
        </row>
        <row r="1134">
          <cell r="A1134" t="str">
            <v>P009</v>
          </cell>
          <cell r="B1134">
            <v>3401000001</v>
          </cell>
          <cell r="C1134" t="str">
            <v>GAS OIL</v>
          </cell>
          <cell r="D1134" t="str">
            <v>O1</v>
          </cell>
          <cell r="E1134">
            <v>110</v>
          </cell>
          <cell r="F1134">
            <v>1</v>
          </cell>
          <cell r="G1134">
            <v>0.29720000000000002</v>
          </cell>
          <cell r="H1134">
            <v>-1721</v>
          </cell>
          <cell r="I1134">
            <v>-511.48120000000006</v>
          </cell>
          <cell r="J1134">
            <v>19991018</v>
          </cell>
          <cell r="K1134" t="str">
            <v>5120118000</v>
          </cell>
          <cell r="L1134" t="str">
            <v>6140100000</v>
          </cell>
          <cell r="M1134" t="str">
            <v>9200000001</v>
          </cell>
        </row>
        <row r="1135">
          <cell r="A1135" t="str">
            <v>P009</v>
          </cell>
          <cell r="B1135">
            <v>3401000001</v>
          </cell>
          <cell r="C1135" t="str">
            <v>GAS OIL</v>
          </cell>
          <cell r="D1135" t="str">
            <v>O1</v>
          </cell>
          <cell r="E1135">
            <v>112</v>
          </cell>
          <cell r="F1135">
            <v>1</v>
          </cell>
          <cell r="G1135">
            <v>0.29720000000000002</v>
          </cell>
          <cell r="H1135">
            <v>-1730</v>
          </cell>
          <cell r="I1135">
            <v>-514.15600000000006</v>
          </cell>
          <cell r="J1135">
            <v>19991026</v>
          </cell>
          <cell r="K1135" t="str">
            <v>5120118000</v>
          </cell>
          <cell r="L1135" t="str">
            <v>6140100000</v>
          </cell>
          <cell r="M1135" t="str">
            <v>9200000001</v>
          </cell>
        </row>
        <row r="1136">
          <cell r="A1136" t="str">
            <v>P012</v>
          </cell>
          <cell r="B1136">
            <v>3401000001</v>
          </cell>
          <cell r="C1136" t="str">
            <v>GAS OIL</v>
          </cell>
          <cell r="D1136" t="str">
            <v>N1</v>
          </cell>
          <cell r="E1136">
            <v>314</v>
          </cell>
          <cell r="F1136">
            <v>1</v>
          </cell>
          <cell r="G1136">
            <v>0.26919999999999999</v>
          </cell>
          <cell r="H1136">
            <v>-703</v>
          </cell>
          <cell r="I1136">
            <v>-189.24760000000001</v>
          </cell>
          <cell r="J1136">
            <v>19991031</v>
          </cell>
          <cell r="K1136" t="str">
            <v>5120118000</v>
          </cell>
          <cell r="L1136" t="str">
            <v>6140100000</v>
          </cell>
          <cell r="M1136" t="str">
            <v>9200000001</v>
          </cell>
        </row>
        <row r="1137">
          <cell r="A1137" t="str">
            <v>P014</v>
          </cell>
          <cell r="B1137">
            <v>3401000001</v>
          </cell>
          <cell r="C1137" t="str">
            <v>GAS OIL</v>
          </cell>
          <cell r="D1137" t="str">
            <v>S1</v>
          </cell>
          <cell r="E1137">
            <v>285</v>
          </cell>
          <cell r="F1137">
            <v>1</v>
          </cell>
          <cell r="G1137">
            <v>0.26900000000000002</v>
          </cell>
          <cell r="H1137">
            <v>-1380</v>
          </cell>
          <cell r="I1137">
            <v>-371.22</v>
          </cell>
          <cell r="J1137">
            <v>19991031</v>
          </cell>
          <cell r="K1137" t="str">
            <v>5120118000</v>
          </cell>
          <cell r="L1137" t="str">
            <v>6140100000</v>
          </cell>
          <cell r="M1137" t="str">
            <v>9200000001</v>
          </cell>
        </row>
        <row r="1138">
          <cell r="A1138" t="str">
            <v>P014</v>
          </cell>
          <cell r="B1138">
            <v>3401000001</v>
          </cell>
          <cell r="C1138" t="str">
            <v>GAS OIL</v>
          </cell>
          <cell r="D1138" t="str">
            <v>S1</v>
          </cell>
          <cell r="E1138">
            <v>287</v>
          </cell>
          <cell r="F1138">
            <v>1</v>
          </cell>
          <cell r="G1138">
            <v>0.26900000000000002</v>
          </cell>
          <cell r="H1138">
            <v>-3800</v>
          </cell>
          <cell r="I1138">
            <v>-1022.2</v>
          </cell>
          <cell r="J1138">
            <v>19991031</v>
          </cell>
          <cell r="K1138" t="str">
            <v>5120118000</v>
          </cell>
          <cell r="L1138" t="str">
            <v>6140100000</v>
          </cell>
          <cell r="M1138" t="str">
            <v>9200000001</v>
          </cell>
        </row>
        <row r="1139">
          <cell r="A1139" t="str">
            <v>T008</v>
          </cell>
          <cell r="B1139">
            <v>3401000001</v>
          </cell>
          <cell r="C1139" t="str">
            <v>GAS OIL</v>
          </cell>
          <cell r="D1139" t="str">
            <v>E1</v>
          </cell>
          <cell r="E1139">
            <v>421</v>
          </cell>
          <cell r="F1139">
            <v>1</v>
          </cell>
          <cell r="G1139">
            <v>0.26900000000000002</v>
          </cell>
          <cell r="H1139">
            <v>-1287</v>
          </cell>
          <cell r="I1139">
            <v>-346.20300000000003</v>
          </cell>
          <cell r="J1139">
            <v>19991031</v>
          </cell>
          <cell r="K1139" t="str">
            <v>5120118000</v>
          </cell>
          <cell r="L1139" t="str">
            <v>6140100000</v>
          </cell>
          <cell r="M1139" t="str">
            <v>9200000001</v>
          </cell>
        </row>
        <row r="1140">
          <cell r="A1140" t="str">
            <v>T008</v>
          </cell>
          <cell r="B1140">
            <v>3401000001</v>
          </cell>
          <cell r="C1140" t="str">
            <v>GAS OIL</v>
          </cell>
          <cell r="D1140" t="str">
            <v>E1</v>
          </cell>
          <cell r="E1140">
            <v>422</v>
          </cell>
          <cell r="F1140">
            <v>1</v>
          </cell>
          <cell r="G1140">
            <v>0.26900000000000002</v>
          </cell>
          <cell r="H1140">
            <v>-230</v>
          </cell>
          <cell r="I1140">
            <v>-61.870000000000005</v>
          </cell>
          <cell r="J1140">
            <v>19991031</v>
          </cell>
          <cell r="K1140" t="str">
            <v>5120118000</v>
          </cell>
          <cell r="L1140" t="str">
            <v>6140100000</v>
          </cell>
          <cell r="M1140" t="str">
            <v>9200000001</v>
          </cell>
        </row>
        <row r="1141">
          <cell r="A1141" t="str">
            <v>T008</v>
          </cell>
          <cell r="B1141">
            <v>3401000001</v>
          </cell>
          <cell r="C1141" t="str">
            <v>GAS OIL</v>
          </cell>
          <cell r="D1141" t="str">
            <v>E1</v>
          </cell>
          <cell r="E1141">
            <v>423</v>
          </cell>
          <cell r="F1141">
            <v>1</v>
          </cell>
          <cell r="G1141">
            <v>0.26900000000000002</v>
          </cell>
          <cell r="H1141">
            <v>-2400</v>
          </cell>
          <cell r="I1141">
            <v>-645.6</v>
          </cell>
          <cell r="J1141">
            <v>19991031</v>
          </cell>
          <cell r="K1141" t="str">
            <v>5120118000</v>
          </cell>
          <cell r="L1141" t="str">
            <v>6140100000</v>
          </cell>
          <cell r="M1141" t="str">
            <v>9200000001</v>
          </cell>
        </row>
        <row r="1142">
          <cell r="A1142" t="str">
            <v>T008</v>
          </cell>
          <cell r="B1142">
            <v>3401000001</v>
          </cell>
          <cell r="C1142" t="str">
            <v>GAS OIL</v>
          </cell>
          <cell r="D1142" t="str">
            <v>E1</v>
          </cell>
          <cell r="E1142">
            <v>424</v>
          </cell>
          <cell r="F1142">
            <v>1</v>
          </cell>
          <cell r="G1142">
            <v>0.26900000000000002</v>
          </cell>
          <cell r="H1142">
            <v>-2400</v>
          </cell>
          <cell r="I1142">
            <v>-645.6</v>
          </cell>
          <cell r="J1142">
            <v>19991031</v>
          </cell>
          <cell r="K1142" t="str">
            <v>5120118000</v>
          </cell>
          <cell r="L1142" t="str">
            <v>6140100000</v>
          </cell>
          <cell r="M1142" t="str">
            <v>9200000001</v>
          </cell>
        </row>
        <row r="1143">
          <cell r="A1143" t="str">
            <v>P001</v>
          </cell>
          <cell r="B1143">
            <v>3401000001</v>
          </cell>
          <cell r="C1143" t="str">
            <v>GAS OIL</v>
          </cell>
          <cell r="D1143" t="str">
            <v>L1</v>
          </cell>
          <cell r="E1143">
            <v>277</v>
          </cell>
          <cell r="F1143">
            <v>1</v>
          </cell>
          <cell r="G1143">
            <v>0.245</v>
          </cell>
          <cell r="H1143">
            <v>-2500</v>
          </cell>
          <cell r="I1143">
            <v>-612.5</v>
          </cell>
          <cell r="J1143">
            <v>19991030</v>
          </cell>
          <cell r="K1143" t="str">
            <v>5120407000</v>
          </cell>
          <cell r="L1143" t="str">
            <v>6140100000</v>
          </cell>
          <cell r="M1143" t="str">
            <v>9200000005</v>
          </cell>
        </row>
        <row r="1144">
          <cell r="A1144" t="str">
            <v>P003</v>
          </cell>
          <cell r="B1144">
            <v>3401000001</v>
          </cell>
          <cell r="C1144" t="str">
            <v>GAS OIL</v>
          </cell>
          <cell r="D1144" t="str">
            <v>Q1</v>
          </cell>
          <cell r="E1144">
            <v>181</v>
          </cell>
          <cell r="F1144">
            <v>1</v>
          </cell>
          <cell r="G1144">
            <v>0.26919999999999999</v>
          </cell>
          <cell r="H1144">
            <v>-1000</v>
          </cell>
          <cell r="I1144">
            <v>-269.2</v>
          </cell>
          <cell r="J1144">
            <v>19991031</v>
          </cell>
          <cell r="K1144" t="str">
            <v>5120407000</v>
          </cell>
          <cell r="L1144" t="str">
            <v>6140100000</v>
          </cell>
          <cell r="M1144" t="str">
            <v>9200000005</v>
          </cell>
        </row>
        <row r="1145">
          <cell r="A1145" t="str">
            <v>P012</v>
          </cell>
          <cell r="B1145">
            <v>3401000001</v>
          </cell>
          <cell r="C1145" t="str">
            <v>GAS OIL</v>
          </cell>
          <cell r="D1145" t="str">
            <v>N1</v>
          </cell>
          <cell r="E1145">
            <v>316</v>
          </cell>
          <cell r="F1145">
            <v>1</v>
          </cell>
          <cell r="G1145">
            <v>0.26919999999999999</v>
          </cell>
          <cell r="H1145">
            <v>-1317</v>
          </cell>
          <cell r="I1145">
            <v>-354.53640000000001</v>
          </cell>
          <cell r="J1145">
            <v>19991031</v>
          </cell>
          <cell r="K1145" t="str">
            <v>5120407000</v>
          </cell>
          <cell r="L1145" t="str">
            <v>6140100000</v>
          </cell>
          <cell r="M1145" t="str">
            <v>9200000005</v>
          </cell>
        </row>
        <row r="1146">
          <cell r="A1146" t="str">
            <v>P014</v>
          </cell>
          <cell r="B1146">
            <v>3401000001</v>
          </cell>
          <cell r="C1146" t="str">
            <v>GAS OIL</v>
          </cell>
          <cell r="D1146" t="str">
            <v>S1</v>
          </cell>
          <cell r="E1146">
            <v>286</v>
          </cell>
          <cell r="F1146">
            <v>1</v>
          </cell>
          <cell r="G1146">
            <v>0.26900000000000002</v>
          </cell>
          <cell r="H1146">
            <v>-8720</v>
          </cell>
          <cell r="I1146">
            <v>-2345.6800000000003</v>
          </cell>
          <cell r="J1146">
            <v>19991031</v>
          </cell>
          <cell r="K1146" t="str">
            <v>5120407000</v>
          </cell>
          <cell r="L1146" t="str">
            <v>6140100000</v>
          </cell>
          <cell r="M1146" t="str">
            <v>9200000005</v>
          </cell>
        </row>
        <row r="1147">
          <cell r="A1147" t="str">
            <v>P023</v>
          </cell>
          <cell r="B1147">
            <v>3401000001</v>
          </cell>
          <cell r="C1147" t="str">
            <v>GAS OIL</v>
          </cell>
          <cell r="D1147" t="str">
            <v>B1</v>
          </cell>
          <cell r="E1147">
            <v>215</v>
          </cell>
          <cell r="F1147">
            <v>1</v>
          </cell>
          <cell r="G1147">
            <v>0.26919999999999999</v>
          </cell>
          <cell r="H1147">
            <v>-17400</v>
          </cell>
          <cell r="I1147">
            <v>-4684.08</v>
          </cell>
          <cell r="J1147">
            <v>19991030</v>
          </cell>
          <cell r="K1147" t="str">
            <v>5120407000</v>
          </cell>
          <cell r="L1147" t="str">
            <v>6140100000</v>
          </cell>
          <cell r="M1147" t="str">
            <v>9200000005</v>
          </cell>
        </row>
        <row r="1148">
          <cell r="A1148" t="str">
            <v>P023</v>
          </cell>
          <cell r="B1148">
            <v>3401000001</v>
          </cell>
          <cell r="C1148" t="str">
            <v>GAS OIL</v>
          </cell>
          <cell r="D1148" t="str">
            <v>B1</v>
          </cell>
          <cell r="E1148">
            <v>216</v>
          </cell>
          <cell r="F1148">
            <v>1</v>
          </cell>
          <cell r="G1148">
            <v>0.26919999999999999</v>
          </cell>
          <cell r="H1148">
            <v>-3900</v>
          </cell>
          <cell r="I1148">
            <v>-1049.8799999999999</v>
          </cell>
          <cell r="J1148">
            <v>19991030</v>
          </cell>
          <cell r="K1148" t="str">
            <v>5120407000</v>
          </cell>
          <cell r="L1148" t="str">
            <v>6140100000</v>
          </cell>
          <cell r="M1148" t="str">
            <v>9200000005</v>
          </cell>
        </row>
        <row r="1149">
          <cell r="A1149" t="str">
            <v>T008</v>
          </cell>
          <cell r="B1149">
            <v>3401000001</v>
          </cell>
          <cell r="C1149" t="str">
            <v>GAS OIL</v>
          </cell>
          <cell r="D1149" t="str">
            <v>E1</v>
          </cell>
          <cell r="E1149">
            <v>420</v>
          </cell>
          <cell r="F1149">
            <v>1</v>
          </cell>
          <cell r="G1149">
            <v>0.26900000000000002</v>
          </cell>
          <cell r="H1149">
            <v>-3113</v>
          </cell>
          <cell r="I1149">
            <v>-837.39700000000005</v>
          </cell>
          <cell r="J1149">
            <v>19991031</v>
          </cell>
          <cell r="K1149" t="str">
            <v>5120407000</v>
          </cell>
          <cell r="L1149" t="str">
            <v>6140100000</v>
          </cell>
          <cell r="M1149" t="str">
            <v>9200000005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999"/>
      <sheetName val="Gs. Prorrat."/>
      <sheetName val="P.Global"/>
      <sheetName val="Detalle de Ref."/>
      <sheetName val="altas y bajas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/>
      <sheetData sheetId="1"/>
      <sheetData sheetId="2"/>
      <sheetData sheetId="3" refreshError="1">
        <row r="1">
          <cell r="A1" t="str">
            <v>Detalle de Bienes de Uso Amortizables en 50 años</v>
          </cell>
          <cell r="C1" t="str">
            <v>Ref.</v>
          </cell>
          <cell r="D1">
            <v>3808746.8942</v>
          </cell>
        </row>
        <row r="2">
          <cell r="A2" t="str">
            <v>Club House</v>
          </cell>
          <cell r="D2">
            <v>1326442.4099999999</v>
          </cell>
        </row>
        <row r="3">
          <cell r="B3" t="str">
            <v>Obra Civil  y Equipamiento</v>
          </cell>
          <cell r="C3">
            <v>1</v>
          </cell>
          <cell r="D3">
            <v>881396.33</v>
          </cell>
        </row>
        <row r="4">
          <cell r="B4" t="str">
            <v>Playa de Estacionamiento y accesos</v>
          </cell>
          <cell r="C4">
            <v>1</v>
          </cell>
          <cell r="D4">
            <v>64987.47</v>
          </cell>
        </row>
        <row r="5">
          <cell r="B5" t="str">
            <v>Natatorios-Sanitarios-Guarderías</v>
          </cell>
          <cell r="C5">
            <v>1</v>
          </cell>
          <cell r="D5">
            <v>380058.61</v>
          </cell>
        </row>
        <row r="6">
          <cell r="A6" t="str">
            <v>Club Hípico (60%)</v>
          </cell>
          <cell r="C6">
            <v>1</v>
          </cell>
          <cell r="D6">
            <v>284022.93599999999</v>
          </cell>
        </row>
        <row r="7">
          <cell r="A7" t="str">
            <v>Areas Deportivas</v>
          </cell>
          <cell r="D7">
            <v>462743.56</v>
          </cell>
        </row>
        <row r="8">
          <cell r="B8" t="str">
            <v>Confitería Club Jóvenes</v>
          </cell>
          <cell r="C8">
            <v>1</v>
          </cell>
          <cell r="D8">
            <v>462743.56</v>
          </cell>
        </row>
        <row r="9">
          <cell r="A9" t="str">
            <v>Area Administrativa</v>
          </cell>
          <cell r="C9">
            <v>1</v>
          </cell>
          <cell r="D9">
            <v>198476.07010000001</v>
          </cell>
        </row>
        <row r="10">
          <cell r="A10" t="str">
            <v>Campo de Golf</v>
          </cell>
          <cell r="D10">
            <v>402364.32</v>
          </cell>
        </row>
        <row r="11">
          <cell r="B11" t="str">
            <v>Vestuario Golf</v>
          </cell>
          <cell r="C11">
            <v>1</v>
          </cell>
          <cell r="D11">
            <v>402364.32</v>
          </cell>
        </row>
        <row r="12">
          <cell r="A12" t="str">
            <v>Depósitos y obradores</v>
          </cell>
          <cell r="D12">
            <v>417767.79440000001</v>
          </cell>
        </row>
        <row r="13">
          <cell r="B13" t="str">
            <v>Deposito - Playon de Carga</v>
          </cell>
          <cell r="C13">
            <v>1</v>
          </cell>
          <cell r="D13">
            <v>265348.46250000002</v>
          </cell>
        </row>
        <row r="14">
          <cell r="B14" t="str">
            <v>Oficinas de Mantenimiento</v>
          </cell>
          <cell r="C14">
            <v>1</v>
          </cell>
          <cell r="D14">
            <v>152419.33189999999</v>
          </cell>
        </row>
        <row r="15">
          <cell r="A15" t="str">
            <v>Obra Exterior al predio</v>
          </cell>
          <cell r="D15">
            <v>329953.15759999998</v>
          </cell>
        </row>
        <row r="16">
          <cell r="B16" t="str">
            <v>Acceso Principal</v>
          </cell>
          <cell r="C16">
            <v>1</v>
          </cell>
          <cell r="D16">
            <v>329953.15759999998</v>
          </cell>
        </row>
        <row r="17">
          <cell r="A17" t="str">
            <v>Obras de Infraestructura</v>
          </cell>
          <cell r="D17">
            <v>386976.64610000001</v>
          </cell>
        </row>
        <row r="18">
          <cell r="B18" t="str">
            <v>Tanques de Agua</v>
          </cell>
          <cell r="C18">
            <v>1</v>
          </cell>
          <cell r="D18">
            <v>177109.03100000002</v>
          </cell>
        </row>
        <row r="19">
          <cell r="B19" t="str">
            <v>Presa y Vertedero</v>
          </cell>
          <cell r="C19">
            <v>1</v>
          </cell>
          <cell r="D19">
            <v>130843.7009</v>
          </cell>
        </row>
        <row r="20">
          <cell r="B20" t="str">
            <v>Pilares de Acceso a Barrios</v>
          </cell>
          <cell r="C20">
            <v>1</v>
          </cell>
          <cell r="D20">
            <v>79023.914199999999</v>
          </cell>
        </row>
        <row r="22">
          <cell r="A22" t="str">
            <v>Detalle de Bienes de Uso Amortizables en 20 años</v>
          </cell>
          <cell r="C22" t="str">
            <v>Ref.</v>
          </cell>
          <cell r="D22">
            <v>249682.33839999998</v>
          </cell>
        </row>
        <row r="23">
          <cell r="A23" t="str">
            <v>Obras de Infraestructura</v>
          </cell>
          <cell r="D23">
            <v>249682.33839999998</v>
          </cell>
        </row>
        <row r="24">
          <cell r="B24" t="str">
            <v>Tratamientos de Afluentes Cuenca Baldov.(50%)</v>
          </cell>
          <cell r="C24">
            <v>2</v>
          </cell>
          <cell r="D24">
            <v>495.25300000000004</v>
          </cell>
        </row>
        <row r="25">
          <cell r="B25" t="str">
            <v>Tratamientos de Afluentes Cuenca Baldov.(50%)</v>
          </cell>
          <cell r="C25">
            <v>2</v>
          </cell>
          <cell r="D25">
            <v>249187.08539999998</v>
          </cell>
        </row>
        <row r="27">
          <cell r="A27" t="str">
            <v>Detalle de Bienes de Uso Amortizables en 15 años</v>
          </cell>
          <cell r="C27" t="str">
            <v>Ref.</v>
          </cell>
          <cell r="D27">
            <v>5681795.7174000004</v>
          </cell>
        </row>
        <row r="28">
          <cell r="A28" t="str">
            <v>Obras de Infraestructura</v>
          </cell>
          <cell r="D28">
            <v>5681795.7174000004</v>
          </cell>
        </row>
        <row r="29">
          <cell r="B29" t="str">
            <v>Red Fluvial y Vial</v>
          </cell>
          <cell r="C29">
            <v>3</v>
          </cell>
          <cell r="D29">
            <v>5652584.5508000003</v>
          </cell>
        </row>
        <row r="30">
          <cell r="B30" t="str">
            <v>Pavimentos</v>
          </cell>
          <cell r="C30">
            <v>3</v>
          </cell>
          <cell r="D30">
            <v>29211.166599999997</v>
          </cell>
        </row>
        <row r="32">
          <cell r="A32" t="str">
            <v>Detalle de Bienes de Uso Amortizables en 10 años</v>
          </cell>
          <cell r="C32" t="str">
            <v>Ref.</v>
          </cell>
          <cell r="D32">
            <v>4401349.4031600002</v>
          </cell>
        </row>
        <row r="33">
          <cell r="A33" t="str">
            <v>Campo de Golf</v>
          </cell>
          <cell r="D33">
            <v>661101.71</v>
          </cell>
        </row>
        <row r="34">
          <cell r="B34" t="str">
            <v>Riego Hoyos 1ero. 18</v>
          </cell>
          <cell r="C34">
            <v>4</v>
          </cell>
          <cell r="D34">
            <v>661101.71</v>
          </cell>
        </row>
        <row r="35">
          <cell r="A35" t="str">
            <v>Obra Exterior al predio</v>
          </cell>
          <cell r="D35">
            <v>266620.07570000004</v>
          </cell>
        </row>
        <row r="36">
          <cell r="B36" t="str">
            <v>Cerco Perimetral</v>
          </cell>
          <cell r="C36">
            <v>4</v>
          </cell>
          <cell r="D36">
            <v>266620.07570000004</v>
          </cell>
        </row>
        <row r="37">
          <cell r="A37" t="str">
            <v>Obras de Infraestructura</v>
          </cell>
          <cell r="D37">
            <v>3223599.2045399998</v>
          </cell>
        </row>
        <row r="38">
          <cell r="B38" t="str">
            <v>Alumbrado Perimetral e Interno de calles (70%)</v>
          </cell>
          <cell r="C38">
            <v>4</v>
          </cell>
          <cell r="D38">
            <v>236023.15659999999</v>
          </cell>
        </row>
        <row r="39">
          <cell r="B39" t="str">
            <v>Provisión y colocación de farolas (70% )</v>
          </cell>
          <cell r="C39">
            <v>4</v>
          </cell>
          <cell r="D39">
            <v>442683.88933999999</v>
          </cell>
        </row>
        <row r="40">
          <cell r="B40" t="str">
            <v>Red de Agua Potable</v>
          </cell>
          <cell r="C40">
            <v>4</v>
          </cell>
          <cell r="D40">
            <v>409784.5895</v>
          </cell>
        </row>
        <row r="41">
          <cell r="B41" t="str">
            <v>Red Cloacal</v>
          </cell>
          <cell r="C41">
            <v>4</v>
          </cell>
          <cell r="D41">
            <v>2135107.5691</v>
          </cell>
        </row>
        <row r="42">
          <cell r="A42" t="str">
            <v>Infraestructuras de Barrios</v>
          </cell>
          <cell r="D42">
            <v>117810.72072</v>
          </cell>
        </row>
        <row r="43">
          <cell r="B43" t="str">
            <v>Red Cloacal</v>
          </cell>
          <cell r="C43">
            <v>4</v>
          </cell>
          <cell r="D43">
            <v>9486.9928999999993</v>
          </cell>
        </row>
        <row r="44">
          <cell r="B44" t="str">
            <v>Alumbrado Interno de Calles (70%)</v>
          </cell>
          <cell r="C44">
            <v>4</v>
          </cell>
          <cell r="D44">
            <v>108323.72782</v>
          </cell>
        </row>
        <row r="45">
          <cell r="A45" t="str">
            <v>Muebles y esculturas</v>
          </cell>
          <cell r="C45">
            <v>4</v>
          </cell>
          <cell r="D45">
            <v>132217.69220000002</v>
          </cell>
        </row>
        <row r="47">
          <cell r="A47" t="str">
            <v>Detalle de Bienes de Uso Amortizables en 5 años</v>
          </cell>
          <cell r="C47" t="str">
            <v>Ref.</v>
          </cell>
          <cell r="D47">
            <v>3028990.5027000001</v>
          </cell>
        </row>
        <row r="48">
          <cell r="A48" t="str">
            <v>Club House</v>
          </cell>
          <cell r="D48">
            <v>204536.91</v>
          </cell>
        </row>
        <row r="49">
          <cell r="B49" t="str">
            <v>Equipamiento Club House</v>
          </cell>
          <cell r="C49">
            <v>5</v>
          </cell>
          <cell r="D49">
            <v>204536.91</v>
          </cell>
        </row>
        <row r="50">
          <cell r="A50" t="str">
            <v>Club Hípico (40%)</v>
          </cell>
          <cell r="C50">
            <v>5</v>
          </cell>
          <cell r="D50">
            <v>189348.62400000001</v>
          </cell>
        </row>
        <row r="51">
          <cell r="A51" t="str">
            <v>Campo de Golf</v>
          </cell>
          <cell r="D51">
            <v>69111.850000000006</v>
          </cell>
        </row>
        <row r="52">
          <cell r="B52" t="str">
            <v>Equipamiento Vestuarios Golf</v>
          </cell>
          <cell r="C52">
            <v>5</v>
          </cell>
          <cell r="D52">
            <v>69111.850000000006</v>
          </cell>
        </row>
        <row r="53">
          <cell r="A53" t="str">
            <v>Obra Exterior al predio</v>
          </cell>
          <cell r="D53">
            <v>1485701.5976</v>
          </cell>
        </row>
        <row r="54">
          <cell r="B54" t="str">
            <v>Extensión Puente Acceso Autopista</v>
          </cell>
          <cell r="C54">
            <v>5</v>
          </cell>
          <cell r="D54">
            <v>1485701.5976</v>
          </cell>
        </row>
        <row r="55">
          <cell r="A55" t="str">
            <v>Obras de Infraestructura</v>
          </cell>
          <cell r="D55">
            <v>847387.78079999995</v>
          </cell>
        </row>
        <row r="56">
          <cell r="B56" t="str">
            <v>Red Interna de Gas</v>
          </cell>
          <cell r="C56">
            <v>5</v>
          </cell>
          <cell r="D56">
            <v>498341.16200000001</v>
          </cell>
        </row>
        <row r="57">
          <cell r="B57" t="str">
            <v>Gasoductos y accesorios de 1/2 presión</v>
          </cell>
          <cell r="C57">
            <v>5</v>
          </cell>
          <cell r="D57">
            <v>98276.2</v>
          </cell>
        </row>
        <row r="58">
          <cell r="B58" t="str">
            <v>Red de Corrientes Débiles</v>
          </cell>
          <cell r="C58">
            <v>5</v>
          </cell>
          <cell r="D58">
            <v>250770.41879999998</v>
          </cell>
        </row>
        <row r="59">
          <cell r="A59" t="str">
            <v>Infraestructuras de Barrios</v>
          </cell>
          <cell r="D59">
            <v>232903.7403</v>
          </cell>
        </row>
        <row r="60">
          <cell r="B60" t="str">
            <v>Sistema de Corrientes Débiles</v>
          </cell>
          <cell r="C60">
            <v>5</v>
          </cell>
          <cell r="D60">
            <v>232903.7403</v>
          </cell>
        </row>
        <row r="62">
          <cell r="A62" t="str">
            <v>Detalle de Bienes de Uso Amortizables en 3 años</v>
          </cell>
          <cell r="C62" t="str">
            <v>Ref.</v>
          </cell>
          <cell r="D62">
            <v>190483.3621</v>
          </cell>
        </row>
        <row r="63">
          <cell r="A63" t="str">
            <v>Campo de Golf</v>
          </cell>
          <cell r="D63">
            <v>91453.32</v>
          </cell>
        </row>
        <row r="64">
          <cell r="B64" t="str">
            <v>Carritos y Equipamiento de Canchas</v>
          </cell>
          <cell r="C64">
            <v>6</v>
          </cell>
          <cell r="D64">
            <v>91453.32</v>
          </cell>
        </row>
        <row r="65">
          <cell r="A65" t="str">
            <v>Obras de Infraestructura</v>
          </cell>
          <cell r="D65">
            <v>99030.042099999991</v>
          </cell>
        </row>
        <row r="66">
          <cell r="B66" t="str">
            <v>Perforaciones de Agua</v>
          </cell>
          <cell r="C66">
            <v>6</v>
          </cell>
          <cell r="D66">
            <v>99030.042099999991</v>
          </cell>
        </row>
        <row r="68">
          <cell r="A68" t="str">
            <v>Detalle de Obra en Curso</v>
          </cell>
          <cell r="C68" t="str">
            <v>Ref.</v>
          </cell>
          <cell r="D68">
            <v>3582776.4094400001</v>
          </cell>
        </row>
        <row r="69">
          <cell r="A69" t="str">
            <v>Areas Deportivas</v>
          </cell>
          <cell r="D69">
            <v>169899</v>
          </cell>
        </row>
        <row r="70">
          <cell r="B70" t="str">
            <v>Canchas y otros</v>
          </cell>
          <cell r="C70">
            <v>9</v>
          </cell>
          <cell r="D70">
            <v>100379.42</v>
          </cell>
        </row>
        <row r="71">
          <cell r="B71" t="str">
            <v>Cancha de Fútbol y Rugby</v>
          </cell>
          <cell r="C71">
            <v>9</v>
          </cell>
          <cell r="D71">
            <v>45369.58</v>
          </cell>
        </row>
        <row r="72">
          <cell r="B72" t="str">
            <v>Bicisenda</v>
          </cell>
          <cell r="C72">
            <v>9</v>
          </cell>
          <cell r="D72">
            <v>24150</v>
          </cell>
        </row>
        <row r="73">
          <cell r="A73" t="str">
            <v>Campo de Golf</v>
          </cell>
          <cell r="D73">
            <v>2404.9699999999998</v>
          </cell>
        </row>
        <row r="74">
          <cell r="B74" t="str">
            <v>Driving Range</v>
          </cell>
          <cell r="C74">
            <v>9</v>
          </cell>
          <cell r="D74">
            <v>2404.9699999999998</v>
          </cell>
        </row>
        <row r="75">
          <cell r="A75" t="str">
            <v>Obras de Infraestructura</v>
          </cell>
          <cell r="D75">
            <v>3312961.76046</v>
          </cell>
        </row>
        <row r="76">
          <cell r="B76" t="str">
            <v>Tanques de Agua</v>
          </cell>
          <cell r="C76">
            <v>9</v>
          </cell>
          <cell r="D76">
            <v>24321</v>
          </cell>
        </row>
        <row r="77">
          <cell r="B77" t="str">
            <v>Tratamientos de Afluentes Cuenca Baldov.( 50%)</v>
          </cell>
          <cell r="C77">
            <v>9</v>
          </cell>
          <cell r="D77">
            <v>31296.637900000002</v>
          </cell>
        </row>
        <row r="78">
          <cell r="B78" t="str">
            <v>Tratamientos de Afluentes Cuenca Baldov.( 50%)</v>
          </cell>
          <cell r="C78">
            <v>9</v>
          </cell>
          <cell r="D78">
            <v>249187.08539999998</v>
          </cell>
        </row>
        <row r="79">
          <cell r="B79" t="str">
            <v>Red Media Tensión Subterránea</v>
          </cell>
          <cell r="C79">
            <v>9</v>
          </cell>
          <cell r="D79">
            <v>1340242.4639999999</v>
          </cell>
        </row>
        <row r="80">
          <cell r="B80" t="str">
            <v>Alumbrado Perimetral e Interno de calles (30%)</v>
          </cell>
          <cell r="C80">
            <v>9</v>
          </cell>
          <cell r="D80">
            <v>101152.78139999999</v>
          </cell>
        </row>
        <row r="81">
          <cell r="B81" t="str">
            <v>Instalación Eléctrica y Baja Tensión</v>
          </cell>
          <cell r="C81">
            <v>9</v>
          </cell>
          <cell r="D81">
            <v>1113860.2486</v>
          </cell>
        </row>
        <row r="82">
          <cell r="B82" t="str">
            <v>Provisión y colocación de farolas (30%)</v>
          </cell>
          <cell r="C82">
            <v>9</v>
          </cell>
          <cell r="D82">
            <v>189721.66686</v>
          </cell>
        </row>
        <row r="83">
          <cell r="B83" t="str">
            <v>Tratamiento de afluentes Autopista</v>
          </cell>
          <cell r="C83">
            <v>9</v>
          </cell>
          <cell r="D83">
            <v>263179.8763</v>
          </cell>
        </row>
        <row r="84">
          <cell r="A84" t="str">
            <v>Infraestructuras de Barrios</v>
          </cell>
          <cell r="D84">
            <v>97510.678979999997</v>
          </cell>
        </row>
        <row r="85">
          <cell r="B85" t="str">
            <v>Red Baja Tensión</v>
          </cell>
          <cell r="C85">
            <v>9</v>
          </cell>
          <cell r="D85">
            <v>51086.224199999997</v>
          </cell>
        </row>
        <row r="86">
          <cell r="B86" t="str">
            <v>Alumbrado Interno de Calles (30%)</v>
          </cell>
          <cell r="C86">
            <v>9</v>
          </cell>
          <cell r="D86">
            <v>46424.45478</v>
          </cell>
        </row>
        <row r="89">
          <cell r="A89" t="str">
            <v>Reclasificación a Resultados</v>
          </cell>
          <cell r="C89" t="str">
            <v>Ref.</v>
          </cell>
          <cell r="D89">
            <v>246801.7928</v>
          </cell>
        </row>
        <row r="90">
          <cell r="A90" t="str">
            <v>Areas Deportivas</v>
          </cell>
          <cell r="D90">
            <v>11315.66</v>
          </cell>
        </row>
        <row r="91">
          <cell r="B91" t="str">
            <v>Vestuarios</v>
          </cell>
          <cell r="C91">
            <v>10</v>
          </cell>
          <cell r="D91">
            <v>1120.6600000000001</v>
          </cell>
        </row>
        <row r="92">
          <cell r="B92" t="str">
            <v>Estacionamiento y Accesos</v>
          </cell>
          <cell r="C92">
            <v>10</v>
          </cell>
          <cell r="D92">
            <v>10195</v>
          </cell>
        </row>
        <row r="93">
          <cell r="A93" t="str">
            <v>Campo de Golf</v>
          </cell>
          <cell r="D93">
            <v>87597.9</v>
          </cell>
        </row>
        <row r="94">
          <cell r="B94" t="str">
            <v>Máquinas y Mantenimiento</v>
          </cell>
          <cell r="C94">
            <v>10</v>
          </cell>
          <cell r="D94">
            <v>5680.84</v>
          </cell>
        </row>
        <row r="95">
          <cell r="B95" t="str">
            <v>Mantenimiento Canchas</v>
          </cell>
          <cell r="C95">
            <v>10</v>
          </cell>
          <cell r="D95">
            <v>81917.06</v>
          </cell>
        </row>
        <row r="96">
          <cell r="A96" t="str">
            <v>Obra Exterior al predio</v>
          </cell>
          <cell r="D96">
            <v>8663.6</v>
          </cell>
        </row>
        <row r="97">
          <cell r="B97" t="str">
            <v>Varios</v>
          </cell>
          <cell r="C97">
            <v>10</v>
          </cell>
          <cell r="D97">
            <v>8663.6</v>
          </cell>
        </row>
        <row r="98">
          <cell r="A98" t="str">
            <v>Obras de Infraestructura</v>
          </cell>
          <cell r="D98">
            <v>139224.63279999999</v>
          </cell>
        </row>
        <row r="99">
          <cell r="B99" t="str">
            <v>Centro de Medición Edesur</v>
          </cell>
          <cell r="C99">
            <v>10</v>
          </cell>
          <cell r="D99">
            <v>1052.7</v>
          </cell>
        </row>
        <row r="100">
          <cell r="B100" t="str">
            <v>Pavimentos</v>
          </cell>
          <cell r="D100">
            <v>435.6</v>
          </cell>
        </row>
        <row r="101">
          <cell r="B101" t="str">
            <v>Presa y Vertedero</v>
          </cell>
          <cell r="D101">
            <v>440.19799999999998</v>
          </cell>
        </row>
        <row r="102">
          <cell r="B102" t="str">
            <v>Limpieza del Lago y Rectific. de Cauce</v>
          </cell>
          <cell r="C102">
            <v>10</v>
          </cell>
          <cell r="D102">
            <v>137296.1348</v>
          </cell>
        </row>
        <row r="104">
          <cell r="A104" t="str">
            <v xml:space="preserve">Detalle de temas cuyo tratamiento contable está  pendiente  </v>
          </cell>
          <cell r="C104" t="str">
            <v>Ref.</v>
          </cell>
          <cell r="D104" t="e">
            <v>#REF!</v>
          </cell>
        </row>
        <row r="105">
          <cell r="A105" t="str">
            <v>Obras de Infraestructura</v>
          </cell>
          <cell r="D105">
            <v>2704873.1314000003</v>
          </cell>
        </row>
        <row r="106">
          <cell r="B106" t="str">
            <v>Red Media Tensión Subterránea</v>
          </cell>
          <cell r="C106">
            <v>11</v>
          </cell>
          <cell r="D106">
            <v>1340242.4639999999</v>
          </cell>
        </row>
        <row r="107">
          <cell r="B107" t="str">
            <v>Instalación Eléctrica y Baja Tensión</v>
          </cell>
          <cell r="C107">
            <v>11</v>
          </cell>
          <cell r="D107">
            <v>1113860.2486</v>
          </cell>
        </row>
        <row r="108">
          <cell r="B108" t="str">
            <v>Red de Corrientes Débiles</v>
          </cell>
          <cell r="C108">
            <v>11</v>
          </cell>
          <cell r="D108">
            <v>250770.41879999998</v>
          </cell>
        </row>
        <row r="109">
          <cell r="A109" t="str">
            <v>Infraestructuras de Barrios</v>
          </cell>
          <cell r="D109">
            <v>283989.9645</v>
          </cell>
        </row>
        <row r="110">
          <cell r="B110" t="str">
            <v>Red Baja Tensión</v>
          </cell>
          <cell r="C110">
            <v>11</v>
          </cell>
          <cell r="D110">
            <v>51086.224199999997</v>
          </cell>
        </row>
        <row r="111">
          <cell r="B111" t="str">
            <v>Sistema de Corrientes Débiles</v>
          </cell>
          <cell r="C111">
            <v>11</v>
          </cell>
          <cell r="D111">
            <v>232903.7403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DJJ"/>
      <sheetName val="DDJJA"/>
      <sheetName val="Hoja de Trab"/>
      <sheetName val="Prueba"/>
      <sheetName val="Mayor IVA Débito 10%"/>
      <sheetName val="Mayor IVA Débito 5%"/>
      <sheetName val="Clientes Exentos"/>
      <sheetName val="Mayor IVA Crédito"/>
      <sheetName val="Mayor IVA absorbido Agosto"/>
      <sheetName val="Mayor Retencion IVA Crédito"/>
      <sheetName val="BG Armado"/>
      <sheetName val="BG y ER"/>
      <sheetName val="Conciliación Ingresos"/>
      <sheetName val="Ingresos Diferidos"/>
      <sheetName val="Interconex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RTHAM REGION"/>
      <sheetName val="Interface Hub"/>
      <sheetName val="OILSEEDS PLATFORM"/>
      <sheetName val="COTTON PLATFORM"/>
      <sheetName val="CITRUS PLATFORM"/>
      <sheetName val="SUGAR PLATFORM"/>
      <sheetName val="FREIGHT PLATFORM"/>
      <sheetName val="GRAIN PLATFORM"/>
      <sheetName val="FINANCE PLATFORM"/>
      <sheetName val="COFFEE PLATFORM"/>
      <sheetName val="METALS PLATFORM"/>
      <sheetName val="RICE PLATFORM"/>
      <sheetName val="Summary Results"/>
      <sheetName val="Daily Detail"/>
      <sheetName val="MTD Detail"/>
      <sheetName val="YTD Detail"/>
      <sheetName val="Notes"/>
      <sheetName val="Est MTD-2"/>
      <sheetName val="Est MTD-1"/>
      <sheetName val="YTD ACTUALS"/>
      <sheetName val="EVP UPLOAD"/>
      <sheetName val="Sheet1"/>
      <sheetName val="DATA"/>
      <sheetName val="UPLOAD"/>
      <sheetName val="Email Distribution"/>
      <sheetName val="Feuil1"/>
      <sheetName val="Risk Summary"/>
      <sheetName val="Financials by profit cent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"/>
      <sheetName val="analisis"/>
      <sheetName val="Exposicion"/>
      <sheetName val="EOAF"/>
      <sheetName val="ESP 311201"/>
      <sheetName val="EPN 1201"/>
      <sheetName val="VARIACIONES"/>
      <sheetName val="Asientos"/>
      <sheetName val="ESP"/>
      <sheetName val="AXI"/>
      <sheetName val="EPN"/>
      <sheetName val="Anexo E"/>
      <sheetName val="Anexo A"/>
      <sheetName val="DeudaBancaria"/>
      <sheetName val="Cred y Pas. Operat"/>
      <sheetName val="Res Fin y RE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Accept Reject-1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/>
      <sheetData sheetId="1"/>
      <sheetData sheetId="2"/>
      <sheetData sheetId="3"/>
      <sheetData sheetId="4">
        <row r="5">
          <cell r="AR5" t="b">
            <v>0</v>
          </cell>
        </row>
        <row r="6">
          <cell r="AR6" t="b">
            <v>0</v>
          </cell>
        </row>
        <row r="12">
          <cell r="AR12" t="str">
            <v/>
          </cell>
        </row>
        <row r="13">
          <cell r="AJ13">
            <v>0</v>
          </cell>
        </row>
        <row r="15">
          <cell r="AK15" t="str">
            <v/>
          </cell>
        </row>
        <row r="20">
          <cell r="Y20" t="str">
            <v/>
          </cell>
        </row>
        <row r="26">
          <cell r="F26">
            <v>0</v>
          </cell>
          <cell r="Y26">
            <v>0</v>
          </cell>
        </row>
      </sheetData>
      <sheetData sheetId="5"/>
      <sheetData sheetId="6"/>
      <sheetData sheetId="7"/>
      <sheetData sheetId="8"/>
      <sheetData sheetId="9"/>
      <sheetData sheetId="10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Haphazard</v>
          </cell>
          <cell r="H2" t="str">
            <v>Difference Estimation</v>
          </cell>
        </row>
        <row r="3">
          <cell r="B3" t="str">
            <v>Moderate</v>
          </cell>
          <cell r="D3" t="str">
            <v>Random</v>
          </cell>
        </row>
        <row r="4">
          <cell r="B4" t="str">
            <v>High</v>
          </cell>
          <cell r="D4" t="str">
            <v>Systematic</v>
          </cell>
        </row>
      </sheetData>
      <sheetData sheetId="1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da A"/>
      <sheetName val="banda B- acertar"/>
      <sheetName val="PARAM-22-12-1999"/>
      <sheetName val="mtclp000221"/>
      <sheetName val="strsp000221"/>
      <sheetName val="Emissão.C.03.12.1999.wjo."/>
      <sheetName val="Sercomtel-22.12.1999"/>
      <sheetName val="Sctl-canais-22.12.1999"/>
      <sheetName val="SERGIO TESSARO"/>
      <sheetName val="Telepar-01.11.1999"/>
      <sheetName val="AUX-diagrama hexagonos"/>
      <sheetName val="CANAL DE CONTROLE"/>
      <sheetName val="DADOS  DA APF 03-12-1999"/>
      <sheetName val="SitesCoordenadas"/>
      <sheetName val="BG Armado"/>
      <sheetName val="banda_A"/>
      <sheetName val="banda_B-_acertar"/>
      <sheetName val="Emissão_C_03_12_1999_wjo_"/>
      <sheetName val="Sercomtel-22_12_1999"/>
      <sheetName val="Sctl-canais-22_12_1999"/>
      <sheetName val="SERGIO_TESSARO"/>
      <sheetName val="Telepar-01_11_1999"/>
      <sheetName val="AUX-diagrama_hexagonos"/>
      <sheetName val="CANAL_DE_CONTROLE"/>
      <sheetName val="DADOS__DA_APF_03-12-1999"/>
      <sheetName val="BG_Armado"/>
    </sheetNames>
    <sheetDataSet>
      <sheetData sheetId="0" refreshError="1"/>
      <sheetData sheetId="1" refreshError="1"/>
      <sheetData sheetId="2" refreshError="1">
        <row r="6">
          <cell r="A6" t="str">
            <v>CÉLULA</v>
          </cell>
          <cell r="B6" t="str">
            <v>MC2</v>
          </cell>
          <cell r="C6" t="str">
            <v>SMO-01</v>
          </cell>
          <cell r="D6" t="str">
            <v>SLZ-01</v>
          </cell>
          <cell r="E6" t="str">
            <v>MC8</v>
          </cell>
          <cell r="F6" t="str">
            <v>TRP-01</v>
          </cell>
          <cell r="H6" t="str">
            <v>CPP2-03</v>
          </cell>
          <cell r="I6" t="str">
            <v>CAS-01</v>
          </cell>
          <cell r="J6" t="str">
            <v>PIO-01</v>
          </cell>
          <cell r="K6" t="str">
            <v>SFR-01</v>
          </cell>
          <cell r="L6" t="str">
            <v>CP1</v>
          </cell>
          <cell r="M6" t="str">
            <v>CAB2-03</v>
          </cell>
          <cell r="N6" t="str">
            <v>APS2-02</v>
          </cell>
          <cell r="O6" t="str">
            <v>JGS-01</v>
          </cell>
          <cell r="P6" t="str">
            <v>MC11</v>
          </cell>
          <cell r="Q6" t="str">
            <v>SJO-01</v>
          </cell>
          <cell r="S6" t="str">
            <v>CPP1-03</v>
          </cell>
          <cell r="T6" t="str">
            <v>RLA-02</v>
          </cell>
          <cell r="U6" t="str">
            <v>APU2-3</v>
          </cell>
          <cell r="V6" t="str">
            <v>JCD-01</v>
          </cell>
          <cell r="X6" t="str">
            <v>OBR-01</v>
          </cell>
          <cell r="Y6" t="str">
            <v>VIZ-01</v>
          </cell>
          <cell r="Z6" t="str">
            <v>RCL-01</v>
          </cell>
          <cell r="AA6" t="str">
            <v>APS1-02</v>
          </cell>
          <cell r="AB6" t="str">
            <v>BAH-01</v>
          </cell>
          <cell r="AD6" t="str">
            <v>PET-01</v>
          </cell>
          <cell r="AE6" t="str">
            <v>APU1-01</v>
          </cell>
          <cell r="AF6" t="str">
            <v>CAB1-02</v>
          </cell>
          <cell r="AG6" t="str">
            <v>IOR-02</v>
          </cell>
          <cell r="AH6" t="str">
            <v>ALP-01</v>
          </cell>
          <cell r="AI6" t="str">
            <v>MC7</v>
          </cell>
          <cell r="AJ6" t="str">
            <v>NWC-01</v>
          </cell>
          <cell r="AK6" t="str">
            <v>PQR-01</v>
          </cell>
          <cell r="AL6" t="str">
            <v>TVT-01</v>
          </cell>
          <cell r="AN6" t="str">
            <v>SAN-01</v>
          </cell>
          <cell r="AO6" t="str">
            <v>SNV-01</v>
          </cell>
          <cell r="AP6" t="str">
            <v>MC4</v>
          </cell>
          <cell r="AQ6" t="str">
            <v>CAB2-02</v>
          </cell>
          <cell r="AS6" t="str">
            <v>MC9</v>
          </cell>
          <cell r="AT6" t="str">
            <v>SMO-03</v>
          </cell>
          <cell r="AU6" t="str">
            <v>TRP-02</v>
          </cell>
          <cell r="AW6" t="str">
            <v>CPP2-02</v>
          </cell>
          <cell r="AY6" t="str">
            <v>CAS-02</v>
          </cell>
          <cell r="AZ6" t="str">
            <v>LRV-01</v>
          </cell>
          <cell r="BA6" t="str">
            <v>MC1</v>
          </cell>
          <cell r="BB6" t="str">
            <v>PIO-02</v>
          </cell>
          <cell r="BC6" t="str">
            <v>SFR-02</v>
          </cell>
          <cell r="BD6" t="str">
            <v>APS2-01</v>
          </cell>
          <cell r="BE6" t="str">
            <v>JGS-02</v>
          </cell>
          <cell r="BF6" t="str">
            <v>SJO-02</v>
          </cell>
          <cell r="BG6" t="str">
            <v>CAB2-01</v>
          </cell>
          <cell r="BH6" t="str">
            <v>CPP1-02</v>
          </cell>
          <cell r="BI6" t="str">
            <v>APU2-02</v>
          </cell>
          <cell r="BJ6" t="str">
            <v>JCD-02</v>
          </cell>
          <cell r="BK6" t="str">
            <v>OBR-02</v>
          </cell>
          <cell r="BL6" t="str">
            <v>TVT-03</v>
          </cell>
          <cell r="BM6" t="str">
            <v>VIZ-02</v>
          </cell>
          <cell r="BN6" t="str">
            <v>WAR-02</v>
          </cell>
          <cell r="BO6" t="str">
            <v>BAH-02</v>
          </cell>
          <cell r="BP6" t="str">
            <v>PET-02</v>
          </cell>
          <cell r="BQ6" t="str">
            <v>MC6</v>
          </cell>
          <cell r="BR6" t="str">
            <v>APU1-02</v>
          </cell>
          <cell r="BT6" t="str">
            <v>CAB1-01</v>
          </cell>
          <cell r="BU6" t="str">
            <v>ALP-02</v>
          </cell>
          <cell r="BV6" t="str">
            <v>NWC-02</v>
          </cell>
          <cell r="BW6" t="str">
            <v>MC13</v>
          </cell>
          <cell r="BX6" t="str">
            <v>TVT-02</v>
          </cell>
          <cell r="BY6" t="str">
            <v>RLA-03</v>
          </cell>
          <cell r="BZ6" t="str">
            <v>SAN-02</v>
          </cell>
          <cell r="CA6" t="str">
            <v>SNV-02</v>
          </cell>
          <cell r="CE6" t="str">
            <v>MC12</v>
          </cell>
          <cell r="CF6" t="str">
            <v>SMO-02</v>
          </cell>
          <cell r="CG6" t="str">
            <v>TRP-03</v>
          </cell>
          <cell r="CH6" t="str">
            <v>CPP2-01</v>
          </cell>
          <cell r="CK6" t="str">
            <v>CAS-03</v>
          </cell>
          <cell r="CL6" t="str">
            <v>MC10</v>
          </cell>
          <cell r="CM6" t="str">
            <v>PIO-03</v>
          </cell>
          <cell r="CN6" t="str">
            <v>SFR-03</v>
          </cell>
          <cell r="CO6" t="str">
            <v>NWC-01</v>
          </cell>
          <cell r="CP6" t="str">
            <v>APS2-03</v>
          </cell>
          <cell r="CQ6" t="str">
            <v>JGS-03</v>
          </cell>
          <cell r="CR6" t="str">
            <v>MC3</v>
          </cell>
          <cell r="CS6" t="str">
            <v>SJO-03</v>
          </cell>
          <cell r="CT6" t="str">
            <v>CPP1-01</v>
          </cell>
          <cell r="CU6" t="str">
            <v>APU2-1</v>
          </cell>
          <cell r="CV6" t="str">
            <v>JCD-03</v>
          </cell>
          <cell r="CW6" t="str">
            <v>OBR-03</v>
          </cell>
          <cell r="CX6" t="str">
            <v>VIZ-03</v>
          </cell>
          <cell r="CY6" t="str">
            <v>APS1-01</v>
          </cell>
          <cell r="CZ6" t="str">
            <v>BAH-03</v>
          </cell>
          <cell r="DA6" t="str">
            <v>PET-03</v>
          </cell>
          <cell r="DB6" t="str">
            <v>IOR-01</v>
          </cell>
          <cell r="DC6" t="str">
            <v>APU1-03</v>
          </cell>
          <cell r="DD6" t="str">
            <v>CAB1-03</v>
          </cell>
          <cell r="DE6" t="str">
            <v>ALP-03</v>
          </cell>
          <cell r="DG6" t="str">
            <v>NWC-03</v>
          </cell>
          <cell r="DH6" t="str">
            <v>LRV-01</v>
          </cell>
          <cell r="DI6" t="str">
            <v>APS1-03</v>
          </cell>
          <cell r="DJ6" t="str">
            <v>RLA-01</v>
          </cell>
          <cell r="DK6" t="str">
            <v>SAN-03</v>
          </cell>
          <cell r="DL6" t="str">
            <v>SNV-03</v>
          </cell>
          <cell r="DO6" t="str">
            <v>IOR-03</v>
          </cell>
        </row>
        <row r="7">
          <cell r="A7" t="str">
            <v>OPERADORA CELULAR</v>
          </cell>
          <cell r="B7" t="str">
            <v>SCTL</v>
          </cell>
          <cell r="C7" t="str">
            <v>SCTL</v>
          </cell>
          <cell r="D7" t="str">
            <v>SCTL</v>
          </cell>
          <cell r="E7" t="str">
            <v>SCTL</v>
          </cell>
          <cell r="F7" t="str">
            <v>SCTL</v>
          </cell>
          <cell r="H7" t="str">
            <v>TIM</v>
          </cell>
          <cell r="I7" t="str">
            <v>SCTL</v>
          </cell>
          <cell r="J7" t="str">
            <v>SCTL</v>
          </cell>
          <cell r="K7" t="str">
            <v>SCTL</v>
          </cell>
          <cell r="L7" t="str">
            <v>SCTL</v>
          </cell>
          <cell r="M7" t="str">
            <v>TIM</v>
          </cell>
          <cell r="N7" t="str">
            <v>TIM</v>
          </cell>
          <cell r="O7" t="str">
            <v>SCTL</v>
          </cell>
          <cell r="P7" t="str">
            <v>SCTL</v>
          </cell>
          <cell r="Q7" t="str">
            <v>SCTL</v>
          </cell>
          <cell r="S7" t="str">
            <v>TIM</v>
          </cell>
          <cell r="T7" t="str">
            <v>TIM</v>
          </cell>
          <cell r="U7" t="str">
            <v>TIM</v>
          </cell>
          <cell r="V7" t="str">
            <v>SCTL</v>
          </cell>
          <cell r="X7" t="str">
            <v>SCTL</v>
          </cell>
          <cell r="Y7" t="str">
            <v>SCTL</v>
          </cell>
          <cell r="Z7" t="str">
            <v>SCTL</v>
          </cell>
          <cell r="AA7" t="str">
            <v>TIM</v>
          </cell>
          <cell r="AB7" t="str">
            <v>SCTL</v>
          </cell>
          <cell r="AD7" t="str">
            <v>SCTL</v>
          </cell>
          <cell r="AE7" t="str">
            <v>TIM</v>
          </cell>
          <cell r="AF7" t="str">
            <v>TIM</v>
          </cell>
          <cell r="AG7" t="str">
            <v>TIM</v>
          </cell>
          <cell r="AH7" t="str">
            <v>SCTL</v>
          </cell>
          <cell r="AI7" t="str">
            <v>SCTL</v>
          </cell>
          <cell r="AJ7" t="str">
            <v>SCTL</v>
          </cell>
          <cell r="AK7" t="str">
            <v>SCTL</v>
          </cell>
          <cell r="AL7" t="str">
            <v>SCTL</v>
          </cell>
          <cell r="AN7" t="str">
            <v>SCTL</v>
          </cell>
          <cell r="AO7" t="str">
            <v>SCTL</v>
          </cell>
          <cell r="AP7" t="str">
            <v>SCTL</v>
          </cell>
          <cell r="AQ7" t="str">
            <v>TIM</v>
          </cell>
          <cell r="AS7" t="str">
            <v>SCTL</v>
          </cell>
          <cell r="AT7" t="str">
            <v>SCTL</v>
          </cell>
          <cell r="AU7" t="str">
            <v>SCTL</v>
          </cell>
          <cell r="AW7" t="str">
            <v>TIM</v>
          </cell>
          <cell r="AY7" t="str">
            <v>SCTL</v>
          </cell>
          <cell r="AZ7" t="str">
            <v>SCTL</v>
          </cell>
          <cell r="BA7" t="str">
            <v>SCTL</v>
          </cell>
          <cell r="BB7" t="str">
            <v>SCTL</v>
          </cell>
          <cell r="BC7" t="str">
            <v>SCTL</v>
          </cell>
          <cell r="BD7" t="str">
            <v>TIM</v>
          </cell>
          <cell r="BE7" t="str">
            <v>SCTL</v>
          </cell>
          <cell r="BF7" t="str">
            <v>SCTL</v>
          </cell>
          <cell r="BG7" t="str">
            <v>TIM</v>
          </cell>
          <cell r="BH7" t="str">
            <v>TIM</v>
          </cell>
          <cell r="BI7" t="str">
            <v>TIM</v>
          </cell>
          <cell r="BJ7" t="str">
            <v>SCTL</v>
          </cell>
          <cell r="BK7" t="str">
            <v>SCTL</v>
          </cell>
          <cell r="BL7" t="str">
            <v>SCTL</v>
          </cell>
          <cell r="BM7" t="str">
            <v>SCTL</v>
          </cell>
          <cell r="BN7" t="str">
            <v>SCTL</v>
          </cell>
          <cell r="BO7" t="str">
            <v>SCTL</v>
          </cell>
          <cell r="BP7" t="str">
            <v>SCTL</v>
          </cell>
          <cell r="BR7" t="str">
            <v>TIM</v>
          </cell>
          <cell r="BT7" t="str">
            <v>TIM</v>
          </cell>
          <cell r="BU7" t="str">
            <v>SCTL</v>
          </cell>
          <cell r="BV7" t="str">
            <v>SCTL</v>
          </cell>
          <cell r="BX7" t="str">
            <v>SCTL</v>
          </cell>
          <cell r="BY7" t="str">
            <v>TIM</v>
          </cell>
          <cell r="BZ7" t="str">
            <v>SCTL</v>
          </cell>
          <cell r="CA7" t="str">
            <v>SCTL</v>
          </cell>
          <cell r="CE7" t="str">
            <v>SCTL</v>
          </cell>
          <cell r="CF7" t="str">
            <v>SCTL</v>
          </cell>
          <cell r="CG7" t="str">
            <v>SCTL</v>
          </cell>
          <cell r="CH7" t="str">
            <v>TIM</v>
          </cell>
          <cell r="CK7" t="str">
            <v>SCTL</v>
          </cell>
          <cell r="CL7" t="str">
            <v>SCTL</v>
          </cell>
          <cell r="CM7" t="str">
            <v>SCTL</v>
          </cell>
          <cell r="CN7" t="str">
            <v>SCTL</v>
          </cell>
          <cell r="CP7" t="str">
            <v>TIM</v>
          </cell>
          <cell r="CQ7" t="str">
            <v>SCTL</v>
          </cell>
          <cell r="CR7" t="str">
            <v>SCTL</v>
          </cell>
          <cell r="CS7" t="str">
            <v>SCTL</v>
          </cell>
          <cell r="CT7" t="str">
            <v>TIM</v>
          </cell>
          <cell r="CU7" t="str">
            <v>TIM</v>
          </cell>
          <cell r="CV7" t="str">
            <v>SCTL</v>
          </cell>
          <cell r="CW7" t="str">
            <v>SCTL</v>
          </cell>
          <cell r="CX7" t="str">
            <v>SCTL</v>
          </cell>
          <cell r="CY7" t="str">
            <v>TIM</v>
          </cell>
          <cell r="CZ7" t="str">
            <v>SCTL</v>
          </cell>
          <cell r="DA7" t="str">
            <v>SCTL</v>
          </cell>
          <cell r="DB7" t="str">
            <v>TIM</v>
          </cell>
          <cell r="DC7" t="str">
            <v>TIM</v>
          </cell>
          <cell r="DD7" t="str">
            <v>TIM</v>
          </cell>
          <cell r="DE7" t="str">
            <v>SCTL</v>
          </cell>
          <cell r="DG7" t="str">
            <v>SCTL</v>
          </cell>
          <cell r="DH7" t="str">
            <v>SCTL</v>
          </cell>
          <cell r="DI7" t="str">
            <v>TIM</v>
          </cell>
          <cell r="DJ7" t="str">
            <v>TIM</v>
          </cell>
          <cell r="DK7" t="str">
            <v>SCTL</v>
          </cell>
          <cell r="DL7" t="str">
            <v>SCTL</v>
          </cell>
          <cell r="DO7" t="str">
            <v>TIM</v>
          </cell>
        </row>
        <row r="8">
          <cell r="A8" t="str">
            <v>TIPO DE ERB ERICSSON</v>
          </cell>
          <cell r="B8" t="str">
            <v>884m</v>
          </cell>
          <cell r="C8" t="str">
            <v>882M</v>
          </cell>
          <cell r="D8" t="str">
            <v>882M</v>
          </cell>
          <cell r="E8" t="str">
            <v>884m</v>
          </cell>
          <cell r="F8" t="str">
            <v>882M</v>
          </cell>
          <cell r="H8" t="str">
            <v>884M</v>
          </cell>
          <cell r="I8" t="str">
            <v>882M</v>
          </cell>
          <cell r="J8" t="str">
            <v>882M</v>
          </cell>
          <cell r="K8" t="str">
            <v>882M</v>
          </cell>
          <cell r="L8" t="str">
            <v>884C</v>
          </cell>
          <cell r="M8" t="str">
            <v>884M</v>
          </cell>
          <cell r="N8" t="str">
            <v>884M</v>
          </cell>
          <cell r="O8" t="str">
            <v>882M</v>
          </cell>
          <cell r="P8" t="str">
            <v>884m</v>
          </cell>
          <cell r="Q8" t="str">
            <v>882M</v>
          </cell>
          <cell r="S8" t="str">
            <v>884M</v>
          </cell>
          <cell r="T8" t="str">
            <v>884M</v>
          </cell>
          <cell r="U8" t="str">
            <v>884M</v>
          </cell>
          <cell r="V8" t="str">
            <v>882M</v>
          </cell>
          <cell r="X8" t="str">
            <v>882M</v>
          </cell>
          <cell r="Y8" t="str">
            <v>882M</v>
          </cell>
          <cell r="Z8" t="str">
            <v>882M</v>
          </cell>
          <cell r="AA8" t="str">
            <v>884M</v>
          </cell>
          <cell r="AB8" t="str">
            <v>882M</v>
          </cell>
          <cell r="AD8" t="str">
            <v>882M</v>
          </cell>
          <cell r="AE8" t="str">
            <v>884M</v>
          </cell>
          <cell r="AF8" t="str">
            <v>884M</v>
          </cell>
          <cell r="AG8" t="str">
            <v>884M</v>
          </cell>
          <cell r="AH8" t="str">
            <v>882M</v>
          </cell>
          <cell r="AI8" t="str">
            <v>884m</v>
          </cell>
          <cell r="AJ8" t="str">
            <v>882M</v>
          </cell>
          <cell r="AK8" t="str">
            <v>882M</v>
          </cell>
          <cell r="AL8" t="str">
            <v>882M</v>
          </cell>
          <cell r="AN8" t="str">
            <v>882M</v>
          </cell>
          <cell r="AO8" t="str">
            <v>882M</v>
          </cell>
          <cell r="AP8" t="str">
            <v>884m</v>
          </cell>
          <cell r="AQ8" t="str">
            <v>884M</v>
          </cell>
          <cell r="AS8" t="str">
            <v>884m</v>
          </cell>
          <cell r="AT8" t="str">
            <v>882M</v>
          </cell>
          <cell r="AU8" t="str">
            <v>882M</v>
          </cell>
          <cell r="AW8" t="str">
            <v>884M</v>
          </cell>
          <cell r="AY8" t="str">
            <v>882M</v>
          </cell>
          <cell r="AZ8" t="str">
            <v>882M</v>
          </cell>
          <cell r="BA8" t="str">
            <v>884m</v>
          </cell>
          <cell r="BB8" t="str">
            <v>882M</v>
          </cell>
          <cell r="BC8" t="str">
            <v>882M</v>
          </cell>
          <cell r="BD8" t="str">
            <v>884M</v>
          </cell>
          <cell r="BE8" t="str">
            <v>882M</v>
          </cell>
          <cell r="BF8" t="str">
            <v>882M</v>
          </cell>
          <cell r="BG8" t="str">
            <v>884M</v>
          </cell>
          <cell r="BH8" t="str">
            <v>884M</v>
          </cell>
          <cell r="BI8" t="str">
            <v>884M</v>
          </cell>
          <cell r="BJ8" t="str">
            <v>882M</v>
          </cell>
          <cell r="BK8" t="str">
            <v>882M</v>
          </cell>
          <cell r="BL8" t="str">
            <v>882M</v>
          </cell>
          <cell r="BM8" t="str">
            <v>882M</v>
          </cell>
          <cell r="BN8" t="str">
            <v>882M</v>
          </cell>
          <cell r="BO8" t="str">
            <v>882M</v>
          </cell>
          <cell r="BP8" t="str">
            <v>882M</v>
          </cell>
          <cell r="BR8" t="str">
            <v>884M</v>
          </cell>
          <cell r="BT8" t="str">
            <v>884M</v>
          </cell>
          <cell r="BU8" t="str">
            <v>882M</v>
          </cell>
          <cell r="BV8" t="str">
            <v>882M</v>
          </cell>
          <cell r="BX8" t="str">
            <v>882M</v>
          </cell>
          <cell r="BY8" t="str">
            <v>884M</v>
          </cell>
          <cell r="BZ8" t="str">
            <v>882M</v>
          </cell>
          <cell r="CA8" t="str">
            <v>882M</v>
          </cell>
          <cell r="CE8" t="str">
            <v>884m</v>
          </cell>
          <cell r="CF8" t="str">
            <v>882M</v>
          </cell>
          <cell r="CG8" t="str">
            <v>882M</v>
          </cell>
          <cell r="CH8" t="str">
            <v>884M</v>
          </cell>
          <cell r="CK8" t="str">
            <v>882M</v>
          </cell>
          <cell r="CL8" t="str">
            <v>884m</v>
          </cell>
          <cell r="CM8" t="str">
            <v>882M</v>
          </cell>
          <cell r="CN8" t="str">
            <v>882M</v>
          </cell>
          <cell r="CP8" t="str">
            <v>884M</v>
          </cell>
          <cell r="CQ8" t="str">
            <v>882M</v>
          </cell>
          <cell r="CR8" t="str">
            <v>884m</v>
          </cell>
          <cell r="CS8" t="str">
            <v>882M</v>
          </cell>
          <cell r="CT8" t="str">
            <v>884M</v>
          </cell>
          <cell r="CU8" t="str">
            <v>884M</v>
          </cell>
          <cell r="CV8" t="str">
            <v>882M</v>
          </cell>
          <cell r="CW8" t="str">
            <v>882M</v>
          </cell>
          <cell r="CX8" t="str">
            <v>882M</v>
          </cell>
          <cell r="CY8" t="str">
            <v>884M</v>
          </cell>
          <cell r="CZ8" t="str">
            <v>882M</v>
          </cell>
          <cell r="DA8" t="str">
            <v>882M</v>
          </cell>
          <cell r="DB8" t="str">
            <v>884M</v>
          </cell>
          <cell r="DC8" t="str">
            <v>884M</v>
          </cell>
          <cell r="DD8" t="str">
            <v>884M</v>
          </cell>
          <cell r="DE8" t="str">
            <v>882M</v>
          </cell>
          <cell r="DG8" t="str">
            <v>882M</v>
          </cell>
          <cell r="DH8" t="str">
            <v>882M</v>
          </cell>
          <cell r="DI8" t="str">
            <v>884M</v>
          </cell>
          <cell r="DJ8" t="str">
            <v>884M</v>
          </cell>
          <cell r="DK8" t="str">
            <v>882M</v>
          </cell>
          <cell r="DL8" t="str">
            <v>882M</v>
          </cell>
          <cell r="DO8" t="str">
            <v>884M</v>
          </cell>
        </row>
        <row r="9">
          <cell r="A9" t="str">
            <v>TOT.CAN.TRÁF. ANA. + DIG.</v>
          </cell>
          <cell r="B9" t="str">
            <v>11 + 11</v>
          </cell>
          <cell r="C9" t="str">
            <v>9 + 5</v>
          </cell>
          <cell r="D9" t="str">
            <v>11 + --</v>
          </cell>
          <cell r="E9" t="str">
            <v>8 + 20</v>
          </cell>
          <cell r="F9" t="str">
            <v>11 + 11</v>
          </cell>
          <cell r="G9" t="str">
            <v xml:space="preserve">0 + </v>
          </cell>
          <cell r="H9" t="str">
            <v>6 + 8</v>
          </cell>
          <cell r="I9" t="str">
            <v>7 + 8</v>
          </cell>
          <cell r="J9" t="str">
            <v>11 + 17</v>
          </cell>
          <cell r="K9" t="str">
            <v>9 + 5</v>
          </cell>
          <cell r="L9" t="str">
            <v>4 + 8</v>
          </cell>
          <cell r="M9" t="str">
            <v>13 + 8</v>
          </cell>
          <cell r="N9" t="str">
            <v>15 + 8</v>
          </cell>
          <cell r="O9" t="str">
            <v>11 + 11</v>
          </cell>
          <cell r="P9" t="str">
            <v>11 + 11</v>
          </cell>
          <cell r="Q9" t="str">
            <v>11 + 8</v>
          </cell>
          <cell r="R9" t="str">
            <v>0 + --</v>
          </cell>
          <cell r="S9" t="str">
            <v>6 + 8</v>
          </cell>
          <cell r="T9" t="str">
            <v>10 + 8</v>
          </cell>
          <cell r="U9" t="str">
            <v>16 + 8</v>
          </cell>
          <cell r="V9" t="str">
            <v>11 + 14</v>
          </cell>
          <cell r="W9" t="str">
            <v xml:space="preserve">0 + </v>
          </cell>
          <cell r="X9" t="str">
            <v>11 + 11</v>
          </cell>
          <cell r="Y9" t="str">
            <v>4 + 5</v>
          </cell>
          <cell r="Z9" t="str">
            <v>7 + --</v>
          </cell>
          <cell r="AA9" t="str">
            <v>15 + 8</v>
          </cell>
          <cell r="AB9" t="str">
            <v>11 + 8</v>
          </cell>
          <cell r="AC9" t="str">
            <v xml:space="preserve">0 + </v>
          </cell>
          <cell r="AD9" t="str">
            <v>11 + 11</v>
          </cell>
          <cell r="AE9" t="str">
            <v>16 + 8</v>
          </cell>
          <cell r="AF9" t="str">
            <v>15 + 8</v>
          </cell>
          <cell r="AG9" t="str">
            <v>11 + 8</v>
          </cell>
          <cell r="AH9" t="str">
            <v>5 + 2</v>
          </cell>
          <cell r="AI9" t="str">
            <v>8 + 20</v>
          </cell>
          <cell r="AJ9" t="str">
            <v>12 + 20</v>
          </cell>
          <cell r="AK9" t="str">
            <v>13 + --</v>
          </cell>
          <cell r="AL9" t="str">
            <v>11 + 8</v>
          </cell>
          <cell r="AM9" t="str">
            <v xml:space="preserve">0 + </v>
          </cell>
          <cell r="AN9" t="str">
            <v>4 + 5</v>
          </cell>
          <cell r="AO9" t="str">
            <v>11 + 11</v>
          </cell>
          <cell r="AP9" t="str">
            <v>9 + 17</v>
          </cell>
          <cell r="AQ9" t="str">
            <v>13 + 8</v>
          </cell>
          <cell r="AR9" t="str">
            <v xml:space="preserve">0 + </v>
          </cell>
          <cell r="AS9" t="str">
            <v>9 + 17</v>
          </cell>
          <cell r="AT9" t="str">
            <v>11 + 11</v>
          </cell>
          <cell r="AU9" t="str">
            <v>11 + 8</v>
          </cell>
          <cell r="AV9" t="str">
            <v xml:space="preserve">0 + </v>
          </cell>
          <cell r="AW9" t="str">
            <v>4 + 8</v>
          </cell>
          <cell r="AX9" t="str">
            <v xml:space="preserve">0 + </v>
          </cell>
          <cell r="AY9" t="str">
            <v>7 + 5</v>
          </cell>
          <cell r="AZ9" t="str">
            <v>17 + --</v>
          </cell>
          <cell r="BA9" t="str">
            <v>4 + 8</v>
          </cell>
          <cell r="BB9" t="str">
            <v>11 + 17</v>
          </cell>
          <cell r="BC9" t="str">
            <v>11 + 14</v>
          </cell>
          <cell r="BD9" t="str">
            <v>15 + 8</v>
          </cell>
          <cell r="BE9" t="str">
            <v>13 + 17</v>
          </cell>
          <cell r="BF9" t="str">
            <v>11 + 11</v>
          </cell>
          <cell r="BG9" t="str">
            <v>13 + 8</v>
          </cell>
          <cell r="BH9" t="str">
            <v>7 + 8</v>
          </cell>
          <cell r="BI9" t="str">
            <v>16 + 8</v>
          </cell>
          <cell r="BJ9" t="str">
            <v>11 + 11</v>
          </cell>
          <cell r="BK9" t="str">
            <v>11 + 5</v>
          </cell>
          <cell r="BL9" t="str">
            <v>11 + 11</v>
          </cell>
          <cell r="BM9" t="str">
            <v>11 + 5</v>
          </cell>
          <cell r="BN9" t="str">
            <v>11 + 5</v>
          </cell>
          <cell r="BO9" t="str">
            <v>11 + 8</v>
          </cell>
          <cell r="BP9" t="str">
            <v>11 + 8</v>
          </cell>
          <cell r="BQ9" t="str">
            <v>11 + 11</v>
          </cell>
          <cell r="BR9" t="str">
            <v>15 + 8</v>
          </cell>
          <cell r="BS9" t="str">
            <v xml:space="preserve">0 + </v>
          </cell>
          <cell r="BT9" t="str">
            <v>15 + 8</v>
          </cell>
          <cell r="BU9" t="str">
            <v>8 + 8</v>
          </cell>
          <cell r="BV9" t="str">
            <v>12 + 20</v>
          </cell>
          <cell r="BW9" t="str">
            <v>11 + 11</v>
          </cell>
          <cell r="BX9" t="str">
            <v>11 + 11</v>
          </cell>
          <cell r="BY9" t="str">
            <v>16 + 8</v>
          </cell>
          <cell r="BZ9" t="str">
            <v>11 + 11</v>
          </cell>
          <cell r="CA9" t="str">
            <v>11 + 17</v>
          </cell>
          <cell r="CB9" t="str">
            <v xml:space="preserve">0 + </v>
          </cell>
          <cell r="CC9" t="str">
            <v xml:space="preserve">0 + </v>
          </cell>
          <cell r="CD9" t="str">
            <v xml:space="preserve">0 + </v>
          </cell>
          <cell r="CE9" t="str">
            <v>11 + 11</v>
          </cell>
          <cell r="CF9" t="str">
            <v>11 + 8</v>
          </cell>
          <cell r="CG9" t="str">
            <v>5 + 5</v>
          </cell>
          <cell r="CH9" t="str">
            <v>5 + 8</v>
          </cell>
          <cell r="CI9" t="str">
            <v xml:space="preserve">0 + </v>
          </cell>
          <cell r="CJ9" t="str">
            <v xml:space="preserve">0 + </v>
          </cell>
          <cell r="CK9" t="str">
            <v>11 + 11</v>
          </cell>
          <cell r="CL9" t="str">
            <v>4 + 8</v>
          </cell>
          <cell r="CM9" t="str">
            <v>11 + 17</v>
          </cell>
          <cell r="CN9" t="str">
            <v>11 + 5</v>
          </cell>
          <cell r="CO9" t="str">
            <v>19 + 11</v>
          </cell>
          <cell r="CP9" t="str">
            <v>15 + 8</v>
          </cell>
          <cell r="CQ9" t="str">
            <v>13 + 17</v>
          </cell>
          <cell r="CR9" t="str">
            <v>4 + 8</v>
          </cell>
          <cell r="CS9" t="str">
            <v>11 + 11</v>
          </cell>
          <cell r="CT9" t="str">
            <v>9 + 8</v>
          </cell>
          <cell r="CU9" t="str">
            <v>16 + 8</v>
          </cell>
          <cell r="CV9" t="str">
            <v>11 + 14</v>
          </cell>
          <cell r="CW9" t="str">
            <v>11 + 5</v>
          </cell>
          <cell r="CX9" t="str">
            <v>11 + 8</v>
          </cell>
          <cell r="CY9" t="str">
            <v>15 + 8</v>
          </cell>
          <cell r="CZ9" t="str">
            <v>11 + 11</v>
          </cell>
          <cell r="DA9" t="str">
            <v>11 + 5</v>
          </cell>
          <cell r="DB9" t="str">
            <v>11 + 8</v>
          </cell>
          <cell r="DC9" t="str">
            <v>15 + 8</v>
          </cell>
          <cell r="DD9" t="str">
            <v>15 + 8</v>
          </cell>
          <cell r="DE9" t="str">
            <v>8 + 8</v>
          </cell>
          <cell r="DF9" t="str">
            <v xml:space="preserve">0 + </v>
          </cell>
          <cell r="DG9" t="str">
            <v>11 + 20</v>
          </cell>
          <cell r="DH9" t="str">
            <v>17 + --</v>
          </cell>
          <cell r="DI9" t="str">
            <v>15 + 8</v>
          </cell>
          <cell r="DJ9" t="str">
            <v>10 + 8</v>
          </cell>
          <cell r="DK9" t="str">
            <v>7 + 5</v>
          </cell>
          <cell r="DL9" t="str">
            <v>10 + 17</v>
          </cell>
          <cell r="DM9" t="str">
            <v xml:space="preserve">0 + </v>
          </cell>
          <cell r="DN9" t="str">
            <v xml:space="preserve">0 + </v>
          </cell>
          <cell r="DO9" t="str">
            <v>11 + 8</v>
          </cell>
        </row>
        <row r="10">
          <cell r="A10" t="str">
            <v>TOT.CV.ANA.1</v>
          </cell>
          <cell r="B10">
            <v>11</v>
          </cell>
          <cell r="C10">
            <v>9</v>
          </cell>
          <cell r="D10">
            <v>11</v>
          </cell>
          <cell r="E10">
            <v>8</v>
          </cell>
          <cell r="F10">
            <v>11</v>
          </cell>
          <cell r="H10">
            <v>6</v>
          </cell>
          <cell r="I10">
            <v>7</v>
          </cell>
          <cell r="J10">
            <v>11</v>
          </cell>
          <cell r="K10">
            <v>9</v>
          </cell>
          <cell r="L10">
            <v>4</v>
          </cell>
          <cell r="M10">
            <v>13</v>
          </cell>
          <cell r="N10">
            <v>15</v>
          </cell>
          <cell r="O10">
            <v>11</v>
          </cell>
          <cell r="P10">
            <v>11</v>
          </cell>
          <cell r="Q10">
            <v>11</v>
          </cell>
          <cell r="S10">
            <v>6</v>
          </cell>
          <cell r="T10">
            <v>10</v>
          </cell>
          <cell r="U10">
            <v>16</v>
          </cell>
          <cell r="V10">
            <v>11</v>
          </cell>
          <cell r="X10">
            <v>11</v>
          </cell>
          <cell r="Y10">
            <v>4</v>
          </cell>
          <cell r="Z10">
            <v>7</v>
          </cell>
          <cell r="AA10">
            <v>15</v>
          </cell>
          <cell r="AB10">
            <v>11</v>
          </cell>
          <cell r="AD10">
            <v>11</v>
          </cell>
          <cell r="AE10">
            <v>16</v>
          </cell>
          <cell r="AF10">
            <v>15</v>
          </cell>
          <cell r="AG10">
            <v>11</v>
          </cell>
          <cell r="AH10">
            <v>5</v>
          </cell>
          <cell r="AI10">
            <v>8</v>
          </cell>
          <cell r="AJ10">
            <v>12</v>
          </cell>
          <cell r="AK10">
            <v>13</v>
          </cell>
          <cell r="AL10">
            <v>11</v>
          </cell>
          <cell r="AN10">
            <v>4</v>
          </cell>
          <cell r="AO10">
            <v>11</v>
          </cell>
          <cell r="AP10">
            <v>9</v>
          </cell>
          <cell r="AQ10">
            <v>13</v>
          </cell>
          <cell r="AS10">
            <v>9</v>
          </cell>
          <cell r="AT10">
            <v>11</v>
          </cell>
          <cell r="AU10">
            <v>11</v>
          </cell>
          <cell r="AW10">
            <v>4</v>
          </cell>
          <cell r="AY10">
            <v>7</v>
          </cell>
          <cell r="AZ10">
            <v>15</v>
          </cell>
          <cell r="BA10">
            <v>4</v>
          </cell>
          <cell r="BB10">
            <v>11</v>
          </cell>
          <cell r="BC10">
            <v>11</v>
          </cell>
          <cell r="BD10">
            <v>15</v>
          </cell>
          <cell r="BE10">
            <v>13</v>
          </cell>
          <cell r="BF10">
            <v>11</v>
          </cell>
          <cell r="BG10">
            <v>13</v>
          </cell>
          <cell r="BH10">
            <v>7</v>
          </cell>
          <cell r="BI10">
            <v>16</v>
          </cell>
          <cell r="BJ10">
            <v>11</v>
          </cell>
          <cell r="BK10">
            <v>11</v>
          </cell>
          <cell r="BL10">
            <v>11</v>
          </cell>
          <cell r="BM10">
            <v>11</v>
          </cell>
          <cell r="BN10">
            <v>11</v>
          </cell>
          <cell r="BO10">
            <v>11</v>
          </cell>
          <cell r="BP10">
            <v>11</v>
          </cell>
          <cell r="BQ10">
            <v>11</v>
          </cell>
          <cell r="BR10">
            <v>15</v>
          </cell>
          <cell r="BT10">
            <v>15</v>
          </cell>
          <cell r="BU10">
            <v>8</v>
          </cell>
          <cell r="BV10">
            <v>12</v>
          </cell>
          <cell r="BW10">
            <v>11</v>
          </cell>
          <cell r="BX10">
            <v>11</v>
          </cell>
          <cell r="BY10">
            <v>16</v>
          </cell>
          <cell r="BZ10">
            <v>11</v>
          </cell>
          <cell r="CA10">
            <v>11</v>
          </cell>
          <cell r="CE10">
            <v>11</v>
          </cell>
          <cell r="CF10">
            <v>11</v>
          </cell>
          <cell r="CG10">
            <v>5</v>
          </cell>
          <cell r="CH10">
            <v>5</v>
          </cell>
          <cell r="CK10">
            <v>11</v>
          </cell>
          <cell r="CL10">
            <v>4</v>
          </cell>
          <cell r="CM10">
            <v>11</v>
          </cell>
          <cell r="CN10">
            <v>11</v>
          </cell>
          <cell r="CO10">
            <v>4</v>
          </cell>
          <cell r="CP10">
            <v>15</v>
          </cell>
          <cell r="CQ10">
            <v>13</v>
          </cell>
          <cell r="CR10">
            <v>4</v>
          </cell>
          <cell r="CS10">
            <v>11</v>
          </cell>
          <cell r="CT10">
            <v>9</v>
          </cell>
          <cell r="CU10">
            <v>16</v>
          </cell>
          <cell r="CV10">
            <v>11</v>
          </cell>
          <cell r="CW10">
            <v>11</v>
          </cell>
          <cell r="CX10">
            <v>11</v>
          </cell>
          <cell r="CY10">
            <v>15</v>
          </cell>
          <cell r="CZ10">
            <v>11</v>
          </cell>
          <cell r="DA10">
            <v>11</v>
          </cell>
          <cell r="DB10">
            <v>11</v>
          </cell>
          <cell r="DC10">
            <v>15</v>
          </cell>
          <cell r="DD10">
            <v>15</v>
          </cell>
          <cell r="DE10">
            <v>8</v>
          </cell>
          <cell r="DG10">
            <v>11</v>
          </cell>
          <cell r="DH10">
            <v>2</v>
          </cell>
          <cell r="DI10">
            <v>15</v>
          </cell>
          <cell r="DJ10">
            <v>10</v>
          </cell>
          <cell r="DK10">
            <v>7</v>
          </cell>
          <cell r="DL10">
            <v>10</v>
          </cell>
          <cell r="DO10">
            <v>11</v>
          </cell>
        </row>
        <row r="11">
          <cell r="A11" t="str">
            <v>DCC</v>
          </cell>
          <cell r="B11">
            <v>2</v>
          </cell>
          <cell r="C11">
            <v>3</v>
          </cell>
          <cell r="D11">
            <v>1</v>
          </cell>
          <cell r="E11">
            <v>1</v>
          </cell>
          <cell r="F11">
            <v>2</v>
          </cell>
          <cell r="H11">
            <v>1</v>
          </cell>
          <cell r="I11">
            <v>3</v>
          </cell>
          <cell r="J11">
            <v>2</v>
          </cell>
          <cell r="K11">
            <v>3</v>
          </cell>
          <cell r="L11">
            <v>0</v>
          </cell>
          <cell r="M11">
            <v>2</v>
          </cell>
          <cell r="N11">
            <v>2</v>
          </cell>
          <cell r="O11">
            <v>2</v>
          </cell>
          <cell r="P11">
            <v>0</v>
          </cell>
          <cell r="Q11">
            <v>1</v>
          </cell>
          <cell r="S11">
            <v>0</v>
          </cell>
          <cell r="T11">
            <v>3</v>
          </cell>
          <cell r="U11">
            <v>1</v>
          </cell>
          <cell r="V11">
            <v>2</v>
          </cell>
          <cell r="X11">
            <v>1</v>
          </cell>
          <cell r="Y11">
            <v>3</v>
          </cell>
          <cell r="Z11">
            <v>0</v>
          </cell>
          <cell r="AA11">
            <v>1</v>
          </cell>
          <cell r="AB11">
            <v>2</v>
          </cell>
          <cell r="AD11">
            <v>1</v>
          </cell>
          <cell r="AE11">
            <v>0</v>
          </cell>
          <cell r="AF11">
            <v>1</v>
          </cell>
          <cell r="AG11">
            <v>3</v>
          </cell>
          <cell r="AH11">
            <v>3</v>
          </cell>
          <cell r="AI11">
            <v>3</v>
          </cell>
          <cell r="AJ11">
            <v>2</v>
          </cell>
          <cell r="AK11">
            <v>1</v>
          </cell>
          <cell r="AL11">
            <v>0</v>
          </cell>
          <cell r="AN11">
            <v>3</v>
          </cell>
          <cell r="AO11">
            <v>1</v>
          </cell>
          <cell r="AP11">
            <v>2</v>
          </cell>
          <cell r="AQ11">
            <v>2</v>
          </cell>
          <cell r="AS11">
            <v>1</v>
          </cell>
          <cell r="AT11">
            <v>3</v>
          </cell>
          <cell r="AU11">
            <v>2</v>
          </cell>
          <cell r="AW11">
            <v>2</v>
          </cell>
          <cell r="AY11">
            <v>3</v>
          </cell>
          <cell r="AZ11">
            <v>0</v>
          </cell>
          <cell r="BA11">
            <v>1</v>
          </cell>
          <cell r="BB11">
            <v>2</v>
          </cell>
          <cell r="BC11">
            <v>1</v>
          </cell>
          <cell r="BD11">
            <v>2</v>
          </cell>
          <cell r="BE11">
            <v>2</v>
          </cell>
          <cell r="BF11">
            <v>1</v>
          </cell>
          <cell r="BG11">
            <v>2</v>
          </cell>
          <cell r="BH11">
            <v>0</v>
          </cell>
          <cell r="BI11">
            <v>1</v>
          </cell>
          <cell r="BJ11">
            <v>2</v>
          </cell>
          <cell r="BK11">
            <v>1</v>
          </cell>
          <cell r="BL11">
            <v>0</v>
          </cell>
          <cell r="BM11">
            <v>0</v>
          </cell>
          <cell r="BN11">
            <v>3</v>
          </cell>
          <cell r="BO11">
            <v>2</v>
          </cell>
          <cell r="BP11">
            <v>1</v>
          </cell>
          <cell r="BQ11">
            <v>1</v>
          </cell>
          <cell r="BR11">
            <v>0</v>
          </cell>
          <cell r="BT11">
            <v>1</v>
          </cell>
          <cell r="BU11">
            <v>1</v>
          </cell>
          <cell r="BV11">
            <v>2</v>
          </cell>
          <cell r="BW11">
            <v>2</v>
          </cell>
          <cell r="BX11">
            <v>0</v>
          </cell>
          <cell r="BY11">
            <v>3</v>
          </cell>
          <cell r="BZ11">
            <v>3</v>
          </cell>
          <cell r="CA11">
            <v>1</v>
          </cell>
          <cell r="CE11">
            <v>1</v>
          </cell>
          <cell r="CF11">
            <v>3</v>
          </cell>
          <cell r="CG11">
            <v>2</v>
          </cell>
          <cell r="CH11">
            <v>1</v>
          </cell>
          <cell r="CK11">
            <v>3</v>
          </cell>
          <cell r="CL11">
            <v>0</v>
          </cell>
          <cell r="CM11">
            <v>2</v>
          </cell>
          <cell r="CN11">
            <v>3</v>
          </cell>
          <cell r="CO11">
            <v>2</v>
          </cell>
          <cell r="CP11">
            <v>2</v>
          </cell>
          <cell r="CQ11">
            <v>2</v>
          </cell>
          <cell r="CR11">
            <v>0</v>
          </cell>
          <cell r="CS11">
            <v>1</v>
          </cell>
          <cell r="CT11">
            <v>0</v>
          </cell>
          <cell r="CU11">
            <v>1</v>
          </cell>
          <cell r="CV11">
            <v>2</v>
          </cell>
          <cell r="CW11">
            <v>1</v>
          </cell>
          <cell r="CX11">
            <v>3</v>
          </cell>
          <cell r="CY11">
            <v>1</v>
          </cell>
          <cell r="CZ11">
            <v>2</v>
          </cell>
          <cell r="DA11">
            <v>1</v>
          </cell>
          <cell r="DB11">
            <v>3</v>
          </cell>
          <cell r="DC11">
            <v>0</v>
          </cell>
          <cell r="DD11">
            <v>1</v>
          </cell>
          <cell r="DE11">
            <v>1</v>
          </cell>
          <cell r="DG11">
            <v>2</v>
          </cell>
          <cell r="DH11" t="str">
            <v>--</v>
          </cell>
          <cell r="DI11">
            <v>1</v>
          </cell>
          <cell r="DJ11">
            <v>3</v>
          </cell>
          <cell r="DK11">
            <v>0</v>
          </cell>
          <cell r="DL11">
            <v>1</v>
          </cell>
          <cell r="DO11">
            <v>3</v>
          </cell>
        </row>
        <row r="12">
          <cell r="A12" t="str">
            <v>SCOL (SD-x)</v>
          </cell>
          <cell r="B12" t="str">
            <v>--</v>
          </cell>
          <cell r="C12">
            <v>1</v>
          </cell>
          <cell r="D12">
            <v>0</v>
          </cell>
          <cell r="E12">
            <v>2</v>
          </cell>
          <cell r="F12">
            <v>0</v>
          </cell>
          <cell r="H12">
            <v>5</v>
          </cell>
          <cell r="I12">
            <v>0</v>
          </cell>
          <cell r="J12">
            <v>0</v>
          </cell>
          <cell r="K12">
            <v>1</v>
          </cell>
          <cell r="L12" t="str">
            <v>--</v>
          </cell>
          <cell r="M12" t="str">
            <v>--</v>
          </cell>
          <cell r="N12">
            <v>4</v>
          </cell>
          <cell r="O12">
            <v>0</v>
          </cell>
          <cell r="P12" t="str">
            <v>--</v>
          </cell>
          <cell r="Q12">
            <v>1</v>
          </cell>
          <cell r="S12">
            <v>11</v>
          </cell>
          <cell r="T12">
            <v>9</v>
          </cell>
          <cell r="U12" t="str">
            <v>--</v>
          </cell>
          <cell r="V12">
            <v>0</v>
          </cell>
          <cell r="X12">
            <v>0</v>
          </cell>
          <cell r="Y12" t="str">
            <v>--</v>
          </cell>
          <cell r="Z12" t="str">
            <v>--</v>
          </cell>
          <cell r="AA12">
            <v>11</v>
          </cell>
          <cell r="AB12">
            <v>0</v>
          </cell>
          <cell r="AD12">
            <v>0</v>
          </cell>
          <cell r="AE12">
            <v>9</v>
          </cell>
          <cell r="AF12">
            <v>10</v>
          </cell>
          <cell r="AG12">
            <v>13</v>
          </cell>
          <cell r="AH12" t="str">
            <v>--</v>
          </cell>
          <cell r="AI12">
            <v>3</v>
          </cell>
          <cell r="AJ12">
            <v>0</v>
          </cell>
          <cell r="AK12">
            <v>1</v>
          </cell>
          <cell r="AL12" t="str">
            <v>--</v>
          </cell>
          <cell r="AN12" t="str">
            <v>--</v>
          </cell>
          <cell r="AO12">
            <v>0</v>
          </cell>
          <cell r="AP12">
            <v>2</v>
          </cell>
          <cell r="AQ12" t="str">
            <v>--</v>
          </cell>
          <cell r="AS12">
            <v>2</v>
          </cell>
          <cell r="AT12">
            <v>1</v>
          </cell>
          <cell r="AU12">
            <v>0</v>
          </cell>
          <cell r="AW12">
            <v>7</v>
          </cell>
          <cell r="AY12">
            <v>0</v>
          </cell>
          <cell r="AZ12">
            <v>0</v>
          </cell>
          <cell r="BA12" t="str">
            <v>--</v>
          </cell>
          <cell r="BB12">
            <v>0</v>
          </cell>
          <cell r="BC12">
            <v>1</v>
          </cell>
          <cell r="BD12">
            <v>14</v>
          </cell>
          <cell r="BE12">
            <v>0</v>
          </cell>
          <cell r="BF12">
            <v>1</v>
          </cell>
          <cell r="BG12" t="str">
            <v>--</v>
          </cell>
          <cell r="BH12">
            <v>0</v>
          </cell>
          <cell r="BI12" t="str">
            <v>--</v>
          </cell>
          <cell r="BJ12">
            <v>0</v>
          </cell>
          <cell r="BK12">
            <v>0</v>
          </cell>
          <cell r="BL12" t="str">
            <v>--</v>
          </cell>
          <cell r="BM12" t="str">
            <v>--</v>
          </cell>
          <cell r="BN12">
            <v>1</v>
          </cell>
          <cell r="BO12">
            <v>0</v>
          </cell>
          <cell r="BP12">
            <v>0</v>
          </cell>
          <cell r="BQ12">
            <v>2</v>
          </cell>
          <cell r="BR12">
            <v>12</v>
          </cell>
          <cell r="BT12">
            <v>11</v>
          </cell>
          <cell r="BU12" t="str">
            <v>--</v>
          </cell>
          <cell r="BV12">
            <v>0</v>
          </cell>
          <cell r="BW12">
            <v>2</v>
          </cell>
          <cell r="BX12" t="str">
            <v>--</v>
          </cell>
          <cell r="BY12">
            <v>0</v>
          </cell>
          <cell r="BZ12" t="str">
            <v>--</v>
          </cell>
          <cell r="CA12">
            <v>0</v>
          </cell>
          <cell r="CE12" t="str">
            <v>--</v>
          </cell>
          <cell r="CF12">
            <v>1</v>
          </cell>
          <cell r="CG12">
            <v>0</v>
          </cell>
          <cell r="CH12">
            <v>5</v>
          </cell>
          <cell r="CK12">
            <v>0</v>
          </cell>
          <cell r="CL12" t="str">
            <v>--</v>
          </cell>
          <cell r="CM12">
            <v>0</v>
          </cell>
          <cell r="CN12">
            <v>1</v>
          </cell>
          <cell r="CO12">
            <v>0</v>
          </cell>
          <cell r="CP12">
            <v>3</v>
          </cell>
          <cell r="CQ12">
            <v>0</v>
          </cell>
          <cell r="CR12" t="str">
            <v>--</v>
          </cell>
          <cell r="CS12">
            <v>1</v>
          </cell>
          <cell r="CT12">
            <v>8</v>
          </cell>
          <cell r="CU12" t="str">
            <v>--</v>
          </cell>
          <cell r="CV12">
            <v>0</v>
          </cell>
          <cell r="CW12">
            <v>0</v>
          </cell>
          <cell r="CX12" t="str">
            <v>--</v>
          </cell>
          <cell r="CY12">
            <v>5</v>
          </cell>
          <cell r="CZ12">
            <v>0</v>
          </cell>
          <cell r="DA12">
            <v>0</v>
          </cell>
          <cell r="DB12">
            <v>6</v>
          </cell>
          <cell r="DC12">
            <v>12</v>
          </cell>
          <cell r="DD12">
            <v>10</v>
          </cell>
          <cell r="DE12" t="str">
            <v>--</v>
          </cell>
          <cell r="DG12">
            <v>0</v>
          </cell>
          <cell r="DH12" t="str">
            <v>--</v>
          </cell>
          <cell r="DI12">
            <v>1</v>
          </cell>
          <cell r="DJ12">
            <v>3</v>
          </cell>
          <cell r="DK12" t="str">
            <v>--</v>
          </cell>
          <cell r="DL12">
            <v>0</v>
          </cell>
          <cell r="DO12">
            <v>4</v>
          </cell>
        </row>
        <row r="13">
          <cell r="A13" t="str">
            <v>SAT1</v>
          </cell>
          <cell r="B13">
            <v>2</v>
          </cell>
          <cell r="C13">
            <v>0</v>
          </cell>
          <cell r="D13">
            <v>1</v>
          </cell>
          <cell r="E13">
            <v>1</v>
          </cell>
          <cell r="F13">
            <v>2</v>
          </cell>
          <cell r="H13">
            <v>1</v>
          </cell>
          <cell r="I13">
            <v>1</v>
          </cell>
          <cell r="J13">
            <v>2</v>
          </cell>
          <cell r="K13">
            <v>0</v>
          </cell>
          <cell r="L13">
            <v>0</v>
          </cell>
          <cell r="M13">
            <v>2</v>
          </cell>
          <cell r="N13">
            <v>2</v>
          </cell>
          <cell r="O13">
            <v>2</v>
          </cell>
          <cell r="P13">
            <v>0</v>
          </cell>
          <cell r="Q13">
            <v>1</v>
          </cell>
          <cell r="S13">
            <v>0</v>
          </cell>
          <cell r="T13">
            <v>2</v>
          </cell>
          <cell r="U13">
            <v>1</v>
          </cell>
          <cell r="V13">
            <v>2</v>
          </cell>
          <cell r="X13">
            <v>1</v>
          </cell>
          <cell r="Y13">
            <v>0</v>
          </cell>
          <cell r="Z13">
            <v>0</v>
          </cell>
          <cell r="AA13">
            <v>1</v>
          </cell>
          <cell r="AB13">
            <v>2</v>
          </cell>
          <cell r="AD13">
            <v>1</v>
          </cell>
          <cell r="AE13">
            <v>0</v>
          </cell>
          <cell r="AF13">
            <v>1</v>
          </cell>
          <cell r="AG13">
            <v>1</v>
          </cell>
          <cell r="AH13">
            <v>0</v>
          </cell>
          <cell r="AI13">
            <v>0</v>
          </cell>
          <cell r="AJ13">
            <v>2</v>
          </cell>
          <cell r="AK13">
            <v>1</v>
          </cell>
          <cell r="AL13">
            <v>1</v>
          </cell>
          <cell r="AN13">
            <v>0</v>
          </cell>
          <cell r="AO13">
            <v>1</v>
          </cell>
          <cell r="AP13">
            <v>2</v>
          </cell>
          <cell r="AQ13">
            <v>2</v>
          </cell>
          <cell r="AS13">
            <v>1</v>
          </cell>
          <cell r="AT13">
            <v>0</v>
          </cell>
          <cell r="AU13">
            <v>2</v>
          </cell>
          <cell r="AW13">
            <v>1</v>
          </cell>
          <cell r="AY13">
            <v>1</v>
          </cell>
          <cell r="AZ13">
            <v>1</v>
          </cell>
          <cell r="BA13">
            <v>0</v>
          </cell>
          <cell r="BB13">
            <v>2</v>
          </cell>
          <cell r="BC13">
            <v>0</v>
          </cell>
          <cell r="BD13">
            <v>2</v>
          </cell>
          <cell r="BE13">
            <v>2</v>
          </cell>
          <cell r="BF13">
            <v>1</v>
          </cell>
          <cell r="BG13">
            <v>2</v>
          </cell>
          <cell r="BH13">
            <v>0</v>
          </cell>
          <cell r="BI13">
            <v>1</v>
          </cell>
          <cell r="BJ13">
            <v>2</v>
          </cell>
          <cell r="BK13">
            <v>1</v>
          </cell>
          <cell r="BL13">
            <v>1</v>
          </cell>
          <cell r="BM13">
            <v>0</v>
          </cell>
          <cell r="BN13">
            <v>0</v>
          </cell>
          <cell r="BO13">
            <v>2</v>
          </cell>
          <cell r="BP13">
            <v>1</v>
          </cell>
          <cell r="BQ13">
            <v>1</v>
          </cell>
          <cell r="BR13">
            <v>0</v>
          </cell>
          <cell r="BT13">
            <v>1</v>
          </cell>
          <cell r="BU13">
            <v>0</v>
          </cell>
          <cell r="BV13">
            <v>2</v>
          </cell>
          <cell r="BW13">
            <v>2</v>
          </cell>
          <cell r="BX13">
            <v>1</v>
          </cell>
          <cell r="BY13">
            <v>2</v>
          </cell>
          <cell r="BZ13">
            <v>0</v>
          </cell>
          <cell r="CA13">
            <v>1</v>
          </cell>
          <cell r="CE13">
            <v>1</v>
          </cell>
          <cell r="CF13">
            <v>0</v>
          </cell>
          <cell r="CG13">
            <v>2</v>
          </cell>
          <cell r="CH13">
            <v>1</v>
          </cell>
          <cell r="CK13">
            <v>2</v>
          </cell>
          <cell r="CL13">
            <v>0</v>
          </cell>
          <cell r="CM13">
            <v>2</v>
          </cell>
          <cell r="CN13">
            <v>0</v>
          </cell>
          <cell r="CO13">
            <v>0</v>
          </cell>
          <cell r="CP13">
            <v>2</v>
          </cell>
          <cell r="CQ13">
            <v>2</v>
          </cell>
          <cell r="CR13">
            <v>0</v>
          </cell>
          <cell r="CS13">
            <v>1</v>
          </cell>
          <cell r="CT13">
            <v>0</v>
          </cell>
          <cell r="CU13">
            <v>1</v>
          </cell>
          <cell r="CV13">
            <v>2</v>
          </cell>
          <cell r="CW13">
            <v>1</v>
          </cell>
          <cell r="CX13">
            <v>0</v>
          </cell>
          <cell r="CY13">
            <v>1</v>
          </cell>
          <cell r="CZ13">
            <v>2</v>
          </cell>
          <cell r="DA13">
            <v>1</v>
          </cell>
          <cell r="DB13">
            <v>1</v>
          </cell>
          <cell r="DC13">
            <v>0</v>
          </cell>
          <cell r="DD13">
            <v>1</v>
          </cell>
          <cell r="DE13">
            <v>0</v>
          </cell>
          <cell r="DG13">
            <v>2</v>
          </cell>
          <cell r="DH13" t="str">
            <v>--</v>
          </cell>
          <cell r="DI13">
            <v>1</v>
          </cell>
          <cell r="DJ13">
            <v>2</v>
          </cell>
          <cell r="DK13">
            <v>0</v>
          </cell>
          <cell r="DL13">
            <v>1</v>
          </cell>
          <cell r="DO13">
            <v>1</v>
          </cell>
        </row>
        <row r="14">
          <cell r="A14" t="str">
            <v>SAT2</v>
          </cell>
          <cell r="B14" t="str">
            <v>--</v>
          </cell>
          <cell r="C14" t="str">
            <v>--</v>
          </cell>
          <cell r="D14" t="str">
            <v>--</v>
          </cell>
          <cell r="E14" t="str">
            <v>--</v>
          </cell>
          <cell r="F14" t="str">
            <v>--</v>
          </cell>
          <cell r="H14" t="str">
            <v>--</v>
          </cell>
          <cell r="I14" t="str">
            <v>--</v>
          </cell>
          <cell r="J14" t="str">
            <v>--</v>
          </cell>
          <cell r="K14" t="str">
            <v>--</v>
          </cell>
          <cell r="L14" t="str">
            <v>--</v>
          </cell>
          <cell r="M14" t="str">
            <v>--</v>
          </cell>
          <cell r="N14" t="str">
            <v>--</v>
          </cell>
          <cell r="O14" t="str">
            <v>--</v>
          </cell>
          <cell r="P14" t="str">
            <v>--</v>
          </cell>
          <cell r="Q14" t="str">
            <v>--</v>
          </cell>
          <cell r="S14" t="str">
            <v>--</v>
          </cell>
          <cell r="T14" t="str">
            <v>--</v>
          </cell>
          <cell r="U14" t="str">
            <v>--</v>
          </cell>
          <cell r="V14" t="str">
            <v>--</v>
          </cell>
          <cell r="X14" t="str">
            <v>--</v>
          </cell>
          <cell r="Y14" t="str">
            <v>--</v>
          </cell>
          <cell r="Z14" t="str">
            <v>--</v>
          </cell>
          <cell r="AA14" t="str">
            <v>--</v>
          </cell>
          <cell r="AB14" t="str">
            <v>--</v>
          </cell>
          <cell r="AD14" t="str">
            <v>--</v>
          </cell>
          <cell r="AE14" t="str">
            <v>--</v>
          </cell>
          <cell r="AF14" t="str">
            <v>--</v>
          </cell>
          <cell r="AG14" t="str">
            <v>--</v>
          </cell>
          <cell r="AH14" t="str">
            <v>--</v>
          </cell>
          <cell r="AI14" t="str">
            <v>--</v>
          </cell>
          <cell r="AJ14" t="str">
            <v>--</v>
          </cell>
          <cell r="AK14" t="str">
            <v>--</v>
          </cell>
          <cell r="AL14" t="str">
            <v>--</v>
          </cell>
          <cell r="AN14" t="str">
            <v>--</v>
          </cell>
          <cell r="AO14" t="str">
            <v>--</v>
          </cell>
          <cell r="AP14" t="str">
            <v>--</v>
          </cell>
          <cell r="AQ14" t="str">
            <v>--</v>
          </cell>
          <cell r="AS14" t="str">
            <v>--</v>
          </cell>
          <cell r="AT14" t="str">
            <v>--</v>
          </cell>
          <cell r="AU14" t="str">
            <v>--</v>
          </cell>
          <cell r="AW14" t="str">
            <v>--</v>
          </cell>
          <cell r="AY14" t="str">
            <v>--</v>
          </cell>
          <cell r="AZ14">
            <v>1</v>
          </cell>
          <cell r="BA14" t="str">
            <v>--</v>
          </cell>
          <cell r="BB14" t="str">
            <v>--</v>
          </cell>
          <cell r="BC14" t="str">
            <v>--</v>
          </cell>
          <cell r="BD14" t="str">
            <v>--</v>
          </cell>
          <cell r="BE14" t="str">
            <v>--</v>
          </cell>
          <cell r="BF14" t="str">
            <v>--</v>
          </cell>
          <cell r="BG14" t="str">
            <v>--</v>
          </cell>
          <cell r="BH14" t="str">
            <v>--</v>
          </cell>
          <cell r="BI14" t="str">
            <v>--</v>
          </cell>
          <cell r="BJ14" t="str">
            <v>--</v>
          </cell>
          <cell r="BK14" t="str">
            <v>--</v>
          </cell>
          <cell r="BL14" t="str">
            <v>--</v>
          </cell>
          <cell r="BM14" t="str">
            <v>--</v>
          </cell>
          <cell r="BN14" t="str">
            <v>--</v>
          </cell>
          <cell r="BO14" t="str">
            <v>--</v>
          </cell>
          <cell r="BP14" t="str">
            <v>--</v>
          </cell>
          <cell r="BQ14" t="str">
            <v>--</v>
          </cell>
          <cell r="BR14" t="str">
            <v>--</v>
          </cell>
          <cell r="BT14" t="str">
            <v>--</v>
          </cell>
          <cell r="BU14" t="str">
            <v>--</v>
          </cell>
          <cell r="BV14" t="str">
            <v>--</v>
          </cell>
          <cell r="BW14" t="str">
            <v>--</v>
          </cell>
          <cell r="BX14" t="str">
            <v>--</v>
          </cell>
          <cell r="BY14" t="str">
            <v>--</v>
          </cell>
          <cell r="BZ14" t="str">
            <v>--</v>
          </cell>
          <cell r="CA14" t="str">
            <v>--</v>
          </cell>
          <cell r="CE14" t="str">
            <v>--</v>
          </cell>
          <cell r="CF14" t="str">
            <v>--</v>
          </cell>
          <cell r="CG14" t="str">
            <v>--</v>
          </cell>
          <cell r="CH14" t="str">
            <v>--</v>
          </cell>
          <cell r="CK14" t="str">
            <v>--</v>
          </cell>
          <cell r="CL14" t="str">
            <v>--</v>
          </cell>
          <cell r="CM14" t="str">
            <v>--</v>
          </cell>
          <cell r="CN14" t="str">
            <v>--</v>
          </cell>
          <cell r="CO14">
            <v>2</v>
          </cell>
          <cell r="CP14" t="str">
            <v>--</v>
          </cell>
          <cell r="CQ14" t="str">
            <v>--</v>
          </cell>
          <cell r="CR14" t="str">
            <v>--</v>
          </cell>
          <cell r="CS14" t="str">
            <v>--</v>
          </cell>
          <cell r="CT14" t="str">
            <v>--</v>
          </cell>
          <cell r="CU14" t="str">
            <v>--</v>
          </cell>
          <cell r="CV14" t="str">
            <v>--</v>
          </cell>
          <cell r="CW14" t="str">
            <v>--</v>
          </cell>
          <cell r="CX14" t="str">
            <v>--</v>
          </cell>
          <cell r="CY14" t="str">
            <v>--</v>
          </cell>
          <cell r="CZ14" t="str">
            <v>--</v>
          </cell>
          <cell r="DA14" t="str">
            <v>--</v>
          </cell>
          <cell r="DB14" t="str">
            <v>--</v>
          </cell>
          <cell r="DC14" t="str">
            <v>--</v>
          </cell>
          <cell r="DD14" t="str">
            <v>--</v>
          </cell>
          <cell r="DE14" t="str">
            <v>--</v>
          </cell>
          <cell r="DG14" t="str">
            <v>--</v>
          </cell>
          <cell r="DH14">
            <v>1</v>
          </cell>
          <cell r="DI14" t="str">
            <v>--</v>
          </cell>
          <cell r="DJ14" t="str">
            <v>--</v>
          </cell>
          <cell r="DK14" t="str">
            <v>--</v>
          </cell>
          <cell r="DL14" t="str">
            <v>--</v>
          </cell>
          <cell r="DO14" t="str">
            <v>--</v>
          </cell>
        </row>
        <row r="15">
          <cell r="A15" t="str">
            <v>OUTRO GR. CV</v>
          </cell>
          <cell r="B15" t="str">
            <v>--</v>
          </cell>
          <cell r="C15" t="str">
            <v>--</v>
          </cell>
          <cell r="D15" t="str">
            <v>--</v>
          </cell>
          <cell r="E15" t="str">
            <v>--</v>
          </cell>
          <cell r="F15" t="str">
            <v>--</v>
          </cell>
          <cell r="H15" t="str">
            <v>--</v>
          </cell>
          <cell r="I15" t="str">
            <v>--</v>
          </cell>
          <cell r="J15" t="str">
            <v>--</v>
          </cell>
          <cell r="K15" t="str">
            <v>--</v>
          </cell>
          <cell r="L15" t="str">
            <v>--</v>
          </cell>
          <cell r="M15" t="str">
            <v>--</v>
          </cell>
          <cell r="N15" t="str">
            <v>--</v>
          </cell>
          <cell r="O15" t="str">
            <v>--</v>
          </cell>
          <cell r="P15" t="str">
            <v>--</v>
          </cell>
          <cell r="Q15" t="str">
            <v>--</v>
          </cell>
          <cell r="S15" t="str">
            <v>--</v>
          </cell>
          <cell r="T15" t="str">
            <v>--</v>
          </cell>
          <cell r="U15" t="str">
            <v>--</v>
          </cell>
          <cell r="V15" t="str">
            <v>--</v>
          </cell>
          <cell r="X15" t="str">
            <v>--</v>
          </cell>
          <cell r="Y15" t="str">
            <v>--</v>
          </cell>
          <cell r="Z15" t="str">
            <v>--</v>
          </cell>
          <cell r="AA15" t="str">
            <v>--</v>
          </cell>
          <cell r="AB15" t="str">
            <v>--</v>
          </cell>
          <cell r="AD15" t="str">
            <v>--</v>
          </cell>
          <cell r="AE15" t="str">
            <v>--</v>
          </cell>
          <cell r="AF15" t="str">
            <v>--</v>
          </cell>
          <cell r="AG15" t="str">
            <v>--</v>
          </cell>
          <cell r="AH15" t="str">
            <v>--</v>
          </cell>
          <cell r="AI15" t="str">
            <v>--</v>
          </cell>
          <cell r="AJ15" t="str">
            <v>--</v>
          </cell>
          <cell r="AK15" t="str">
            <v>--</v>
          </cell>
          <cell r="AL15" t="str">
            <v>--</v>
          </cell>
          <cell r="AN15" t="str">
            <v>--</v>
          </cell>
          <cell r="AO15" t="str">
            <v>--</v>
          </cell>
          <cell r="AP15" t="str">
            <v>--</v>
          </cell>
          <cell r="AQ15" t="str">
            <v>--</v>
          </cell>
          <cell r="AS15" t="str">
            <v>--</v>
          </cell>
          <cell r="AT15" t="str">
            <v>--</v>
          </cell>
          <cell r="AU15" t="str">
            <v>--</v>
          </cell>
          <cell r="AW15" t="str">
            <v>--</v>
          </cell>
          <cell r="AY15" t="str">
            <v>--</v>
          </cell>
          <cell r="AZ15" t="str">
            <v>F3</v>
          </cell>
          <cell r="BA15" t="str">
            <v>--</v>
          </cell>
          <cell r="BB15" t="str">
            <v>--</v>
          </cell>
          <cell r="BC15" t="str">
            <v>--</v>
          </cell>
          <cell r="BD15" t="str">
            <v>--</v>
          </cell>
          <cell r="BE15" t="str">
            <v>--</v>
          </cell>
          <cell r="BF15" t="str">
            <v>--</v>
          </cell>
          <cell r="BG15" t="str">
            <v>--</v>
          </cell>
          <cell r="BH15" t="str">
            <v>--</v>
          </cell>
          <cell r="BI15" t="str">
            <v>--</v>
          </cell>
          <cell r="BJ15" t="str">
            <v>--</v>
          </cell>
          <cell r="BK15" t="str">
            <v>--</v>
          </cell>
          <cell r="BL15" t="str">
            <v>--</v>
          </cell>
          <cell r="BM15" t="str">
            <v>--</v>
          </cell>
          <cell r="BN15" t="str">
            <v>--</v>
          </cell>
          <cell r="BO15" t="str">
            <v>--</v>
          </cell>
          <cell r="BP15" t="str">
            <v>--</v>
          </cell>
          <cell r="BQ15" t="str">
            <v>--</v>
          </cell>
          <cell r="BR15" t="str">
            <v>--</v>
          </cell>
          <cell r="BT15" t="str">
            <v>--</v>
          </cell>
          <cell r="BU15" t="str">
            <v>--</v>
          </cell>
          <cell r="BV15" t="str">
            <v>--</v>
          </cell>
          <cell r="BW15" t="str">
            <v>--</v>
          </cell>
          <cell r="BX15" t="str">
            <v>--</v>
          </cell>
          <cell r="BY15" t="str">
            <v>--</v>
          </cell>
          <cell r="BZ15" t="str">
            <v>--</v>
          </cell>
          <cell r="CA15" t="str">
            <v>--</v>
          </cell>
          <cell r="CE15" t="str">
            <v>--</v>
          </cell>
          <cell r="CF15" t="str">
            <v>--</v>
          </cell>
          <cell r="CG15" t="str">
            <v>--</v>
          </cell>
          <cell r="CH15" t="str">
            <v>--</v>
          </cell>
          <cell r="CK15" t="str">
            <v>--</v>
          </cell>
          <cell r="CL15" t="str">
            <v>--</v>
          </cell>
          <cell r="CM15" t="str">
            <v>--</v>
          </cell>
          <cell r="CN15" t="str">
            <v>--</v>
          </cell>
          <cell r="CO15" t="str">
            <v>F1</v>
          </cell>
          <cell r="CP15" t="str">
            <v>--</v>
          </cell>
          <cell r="CQ15" t="str">
            <v>--</v>
          </cell>
          <cell r="CR15" t="str">
            <v>--</v>
          </cell>
          <cell r="CS15" t="str">
            <v>--</v>
          </cell>
          <cell r="CT15" t="str">
            <v>--</v>
          </cell>
          <cell r="CU15" t="str">
            <v>--</v>
          </cell>
          <cell r="CV15" t="str">
            <v>--</v>
          </cell>
          <cell r="CW15" t="str">
            <v>--</v>
          </cell>
          <cell r="CX15" t="str">
            <v>--</v>
          </cell>
          <cell r="CY15" t="str">
            <v>--</v>
          </cell>
          <cell r="CZ15" t="str">
            <v>--</v>
          </cell>
          <cell r="DA15" t="str">
            <v>--</v>
          </cell>
          <cell r="DB15" t="str">
            <v>--</v>
          </cell>
          <cell r="DC15" t="str">
            <v>--</v>
          </cell>
          <cell r="DD15" t="str">
            <v>--</v>
          </cell>
          <cell r="DE15" t="str">
            <v>--</v>
          </cell>
          <cell r="DG15" t="str">
            <v>--</v>
          </cell>
          <cell r="DH15" t="str">
            <v>B2</v>
          </cell>
          <cell r="DI15" t="str">
            <v>--</v>
          </cell>
          <cell r="DJ15" t="str">
            <v>--</v>
          </cell>
          <cell r="DK15" t="str">
            <v>--</v>
          </cell>
          <cell r="DL15" t="str">
            <v>--</v>
          </cell>
          <cell r="DO15" t="str">
            <v>--</v>
          </cell>
        </row>
        <row r="16">
          <cell r="A16" t="str">
            <v>TOT.CV.ANA.2</v>
          </cell>
          <cell r="B16" t="str">
            <v>--</v>
          </cell>
          <cell r="C16" t="str">
            <v>--</v>
          </cell>
          <cell r="D16" t="str">
            <v>--</v>
          </cell>
          <cell r="E16" t="str">
            <v>--</v>
          </cell>
          <cell r="F16" t="str">
            <v>--</v>
          </cell>
          <cell r="H16" t="str">
            <v>--</v>
          </cell>
          <cell r="I16" t="str">
            <v>--</v>
          </cell>
          <cell r="J16" t="str">
            <v>--</v>
          </cell>
          <cell r="K16" t="str">
            <v>--</v>
          </cell>
          <cell r="L16" t="str">
            <v>--</v>
          </cell>
          <cell r="M16" t="str">
            <v>--</v>
          </cell>
          <cell r="N16" t="str">
            <v>--</v>
          </cell>
          <cell r="O16" t="str">
            <v>--</v>
          </cell>
          <cell r="P16" t="str">
            <v>--</v>
          </cell>
          <cell r="Q16" t="str">
            <v>--</v>
          </cell>
          <cell r="S16" t="str">
            <v>--</v>
          </cell>
          <cell r="T16" t="str">
            <v>--</v>
          </cell>
          <cell r="U16" t="str">
            <v>--</v>
          </cell>
          <cell r="V16" t="str">
            <v>--</v>
          </cell>
          <cell r="X16" t="str">
            <v>--</v>
          </cell>
          <cell r="Y16" t="str">
            <v>--</v>
          </cell>
          <cell r="Z16" t="str">
            <v>--</v>
          </cell>
          <cell r="AA16" t="str">
            <v>--</v>
          </cell>
          <cell r="AB16" t="str">
            <v>--</v>
          </cell>
          <cell r="AD16" t="str">
            <v>--</v>
          </cell>
          <cell r="AE16" t="str">
            <v>--</v>
          </cell>
          <cell r="AF16" t="str">
            <v>--</v>
          </cell>
          <cell r="AG16" t="str">
            <v>--</v>
          </cell>
          <cell r="AH16" t="str">
            <v>--</v>
          </cell>
          <cell r="AI16" t="str">
            <v>--</v>
          </cell>
          <cell r="AJ16" t="str">
            <v>--</v>
          </cell>
          <cell r="AK16" t="str">
            <v>--</v>
          </cell>
          <cell r="AL16" t="str">
            <v>--</v>
          </cell>
          <cell r="AN16" t="str">
            <v>--</v>
          </cell>
          <cell r="AO16" t="str">
            <v>--</v>
          </cell>
          <cell r="AP16" t="str">
            <v>--</v>
          </cell>
          <cell r="AQ16" t="str">
            <v>--</v>
          </cell>
          <cell r="AS16" t="str">
            <v>--</v>
          </cell>
          <cell r="AT16" t="str">
            <v>--</v>
          </cell>
          <cell r="AU16" t="str">
            <v>--</v>
          </cell>
          <cell r="AW16" t="str">
            <v>--</v>
          </cell>
          <cell r="AY16" t="str">
            <v>--</v>
          </cell>
          <cell r="AZ16">
            <v>2</v>
          </cell>
          <cell r="BA16" t="str">
            <v>--</v>
          </cell>
          <cell r="BB16" t="str">
            <v>--</v>
          </cell>
          <cell r="BC16" t="str">
            <v>--</v>
          </cell>
          <cell r="BD16" t="str">
            <v>--</v>
          </cell>
          <cell r="BE16" t="str">
            <v>--</v>
          </cell>
          <cell r="BF16" t="str">
            <v>--</v>
          </cell>
          <cell r="BG16" t="str">
            <v>--</v>
          </cell>
          <cell r="BH16" t="str">
            <v>--</v>
          </cell>
          <cell r="BI16" t="str">
            <v>--</v>
          </cell>
          <cell r="BJ16" t="str">
            <v>--</v>
          </cell>
          <cell r="BK16" t="str">
            <v>--</v>
          </cell>
          <cell r="BL16" t="str">
            <v>--</v>
          </cell>
          <cell r="BM16" t="str">
            <v>--</v>
          </cell>
          <cell r="BN16" t="str">
            <v>--</v>
          </cell>
          <cell r="BO16" t="str">
            <v>--</v>
          </cell>
          <cell r="BP16" t="str">
            <v>--</v>
          </cell>
          <cell r="BQ16" t="str">
            <v>--</v>
          </cell>
          <cell r="BR16" t="str">
            <v>--</v>
          </cell>
          <cell r="BT16" t="str">
            <v>--</v>
          </cell>
          <cell r="BU16" t="str">
            <v>--</v>
          </cell>
          <cell r="BV16" t="str">
            <v>--</v>
          </cell>
          <cell r="BW16" t="str">
            <v>--</v>
          </cell>
          <cell r="BX16" t="str">
            <v>--</v>
          </cell>
          <cell r="BY16" t="str">
            <v>--</v>
          </cell>
          <cell r="BZ16" t="str">
            <v>--</v>
          </cell>
          <cell r="CA16" t="str">
            <v>--</v>
          </cell>
          <cell r="CE16" t="str">
            <v>--</v>
          </cell>
          <cell r="CF16" t="str">
            <v>--</v>
          </cell>
          <cell r="CG16" t="str">
            <v>--</v>
          </cell>
          <cell r="CH16" t="str">
            <v>--</v>
          </cell>
          <cell r="CK16" t="str">
            <v>--</v>
          </cell>
          <cell r="CL16" t="str">
            <v>--</v>
          </cell>
          <cell r="CM16" t="str">
            <v>--</v>
          </cell>
          <cell r="CN16" t="str">
            <v>--</v>
          </cell>
          <cell r="CO16">
            <v>15</v>
          </cell>
          <cell r="CP16" t="str">
            <v>--</v>
          </cell>
          <cell r="CQ16" t="str">
            <v>--</v>
          </cell>
          <cell r="CR16" t="str">
            <v>--</v>
          </cell>
          <cell r="CS16" t="str">
            <v>--</v>
          </cell>
          <cell r="CT16" t="str">
            <v>--</v>
          </cell>
          <cell r="CU16" t="str">
            <v>--</v>
          </cell>
          <cell r="CV16" t="str">
            <v>--</v>
          </cell>
          <cell r="CW16" t="str">
            <v>--</v>
          </cell>
          <cell r="CX16" t="str">
            <v>--</v>
          </cell>
          <cell r="CY16" t="str">
            <v>--</v>
          </cell>
          <cell r="CZ16" t="str">
            <v>--</v>
          </cell>
          <cell r="DA16" t="str">
            <v>--</v>
          </cell>
          <cell r="DB16" t="str">
            <v>--</v>
          </cell>
          <cell r="DC16" t="str">
            <v>--</v>
          </cell>
          <cell r="DD16" t="str">
            <v>--</v>
          </cell>
          <cell r="DE16" t="str">
            <v>--</v>
          </cell>
          <cell r="DG16" t="str">
            <v>--</v>
          </cell>
          <cell r="DH16">
            <v>15</v>
          </cell>
          <cell r="DI16" t="str">
            <v>--</v>
          </cell>
          <cell r="DJ16" t="str">
            <v>--</v>
          </cell>
          <cell r="DK16" t="str">
            <v>--</v>
          </cell>
          <cell r="DL16" t="str">
            <v>--</v>
          </cell>
          <cell r="DO16" t="str">
            <v>--</v>
          </cell>
        </row>
        <row r="18">
          <cell r="A18" t="str">
            <v>TOT.ANA</v>
          </cell>
          <cell r="B18">
            <v>11</v>
          </cell>
          <cell r="C18">
            <v>9</v>
          </cell>
          <cell r="D18">
            <v>11</v>
          </cell>
          <cell r="E18">
            <v>8</v>
          </cell>
          <cell r="F18">
            <v>11</v>
          </cell>
          <cell r="G18">
            <v>0</v>
          </cell>
          <cell r="H18">
            <v>6</v>
          </cell>
          <cell r="I18">
            <v>7</v>
          </cell>
          <cell r="J18">
            <v>11</v>
          </cell>
          <cell r="K18">
            <v>9</v>
          </cell>
          <cell r="L18">
            <v>4</v>
          </cell>
          <cell r="M18">
            <v>13</v>
          </cell>
          <cell r="N18">
            <v>15</v>
          </cell>
          <cell r="O18">
            <v>11</v>
          </cell>
          <cell r="P18">
            <v>11</v>
          </cell>
          <cell r="Q18">
            <v>11</v>
          </cell>
          <cell r="R18">
            <v>0</v>
          </cell>
          <cell r="S18">
            <v>6</v>
          </cell>
          <cell r="T18">
            <v>10</v>
          </cell>
          <cell r="U18">
            <v>16</v>
          </cell>
          <cell r="V18">
            <v>11</v>
          </cell>
          <cell r="W18">
            <v>0</v>
          </cell>
          <cell r="X18">
            <v>11</v>
          </cell>
          <cell r="Y18">
            <v>4</v>
          </cell>
          <cell r="Z18">
            <v>7</v>
          </cell>
          <cell r="AA18">
            <v>15</v>
          </cell>
          <cell r="AB18">
            <v>11</v>
          </cell>
          <cell r="AC18">
            <v>0</v>
          </cell>
          <cell r="AD18">
            <v>11</v>
          </cell>
          <cell r="AE18">
            <v>16</v>
          </cell>
          <cell r="AF18">
            <v>15</v>
          </cell>
          <cell r="AG18">
            <v>11</v>
          </cell>
          <cell r="AH18">
            <v>5</v>
          </cell>
          <cell r="AI18">
            <v>8</v>
          </cell>
          <cell r="AJ18">
            <v>12</v>
          </cell>
          <cell r="AK18">
            <v>13</v>
          </cell>
          <cell r="AL18">
            <v>11</v>
          </cell>
          <cell r="AM18">
            <v>0</v>
          </cell>
          <cell r="AN18">
            <v>4</v>
          </cell>
          <cell r="AO18">
            <v>11</v>
          </cell>
          <cell r="AP18">
            <v>9</v>
          </cell>
          <cell r="AQ18">
            <v>13</v>
          </cell>
          <cell r="AR18">
            <v>0</v>
          </cell>
          <cell r="AS18">
            <v>9</v>
          </cell>
          <cell r="AT18">
            <v>11</v>
          </cell>
          <cell r="AU18">
            <v>11</v>
          </cell>
          <cell r="AV18">
            <v>0</v>
          </cell>
          <cell r="AW18">
            <v>4</v>
          </cell>
          <cell r="AX18">
            <v>0</v>
          </cell>
          <cell r="AY18">
            <v>7</v>
          </cell>
          <cell r="AZ18">
            <v>17</v>
          </cell>
          <cell r="BA18">
            <v>4</v>
          </cell>
          <cell r="BB18">
            <v>11</v>
          </cell>
          <cell r="BC18">
            <v>11</v>
          </cell>
          <cell r="BD18">
            <v>15</v>
          </cell>
          <cell r="BE18">
            <v>13</v>
          </cell>
          <cell r="BF18">
            <v>11</v>
          </cell>
          <cell r="BG18">
            <v>13</v>
          </cell>
          <cell r="BH18">
            <v>7</v>
          </cell>
          <cell r="BI18">
            <v>16</v>
          </cell>
          <cell r="BJ18">
            <v>11</v>
          </cell>
          <cell r="BK18">
            <v>11</v>
          </cell>
          <cell r="BL18">
            <v>11</v>
          </cell>
          <cell r="BM18">
            <v>11</v>
          </cell>
          <cell r="BN18">
            <v>11</v>
          </cell>
          <cell r="BO18">
            <v>11</v>
          </cell>
          <cell r="BP18">
            <v>11</v>
          </cell>
          <cell r="BQ18">
            <v>11</v>
          </cell>
          <cell r="BR18">
            <v>15</v>
          </cell>
          <cell r="BS18">
            <v>0</v>
          </cell>
          <cell r="BT18">
            <v>15</v>
          </cell>
          <cell r="BU18">
            <v>8</v>
          </cell>
          <cell r="BV18">
            <v>12</v>
          </cell>
          <cell r="BW18">
            <v>11</v>
          </cell>
          <cell r="BX18">
            <v>11</v>
          </cell>
          <cell r="BY18">
            <v>16</v>
          </cell>
          <cell r="BZ18">
            <v>11</v>
          </cell>
          <cell r="CA18">
            <v>11</v>
          </cell>
          <cell r="CB18">
            <v>0</v>
          </cell>
          <cell r="CC18">
            <v>0</v>
          </cell>
          <cell r="CD18">
            <v>0</v>
          </cell>
          <cell r="CE18">
            <v>11</v>
          </cell>
          <cell r="CF18">
            <v>11</v>
          </cell>
          <cell r="CG18">
            <v>5</v>
          </cell>
          <cell r="CH18">
            <v>5</v>
          </cell>
          <cell r="CI18">
            <v>0</v>
          </cell>
          <cell r="CJ18">
            <v>0</v>
          </cell>
          <cell r="CK18">
            <v>11</v>
          </cell>
          <cell r="CL18">
            <v>4</v>
          </cell>
          <cell r="CM18">
            <v>11</v>
          </cell>
          <cell r="CN18">
            <v>11</v>
          </cell>
          <cell r="CO18">
            <v>19</v>
          </cell>
          <cell r="CP18">
            <v>15</v>
          </cell>
          <cell r="CQ18">
            <v>13</v>
          </cell>
          <cell r="CR18">
            <v>4</v>
          </cell>
          <cell r="CS18">
            <v>11</v>
          </cell>
          <cell r="CT18">
            <v>9</v>
          </cell>
          <cell r="CU18">
            <v>16</v>
          </cell>
          <cell r="CV18">
            <v>11</v>
          </cell>
          <cell r="CW18">
            <v>11</v>
          </cell>
          <cell r="CX18">
            <v>11</v>
          </cell>
          <cell r="CY18">
            <v>15</v>
          </cell>
          <cell r="CZ18">
            <v>11</v>
          </cell>
          <cell r="DA18">
            <v>11</v>
          </cell>
          <cell r="DB18">
            <v>11</v>
          </cell>
          <cell r="DC18">
            <v>15</v>
          </cell>
          <cell r="DD18">
            <v>15</v>
          </cell>
          <cell r="DE18">
            <v>8</v>
          </cell>
          <cell r="DF18">
            <v>0</v>
          </cell>
          <cell r="DG18">
            <v>11</v>
          </cell>
          <cell r="DH18">
            <v>17</v>
          </cell>
          <cell r="DI18">
            <v>15</v>
          </cell>
          <cell r="DJ18">
            <v>10</v>
          </cell>
          <cell r="DK18">
            <v>7</v>
          </cell>
          <cell r="DL18">
            <v>10</v>
          </cell>
          <cell r="DM18">
            <v>0</v>
          </cell>
          <cell r="DN18">
            <v>0</v>
          </cell>
          <cell r="DO18">
            <v>11</v>
          </cell>
        </row>
        <row r="19">
          <cell r="A19" t="str">
            <v>Hardware A + D</v>
          </cell>
          <cell r="B19">
            <v>16</v>
          </cell>
          <cell r="C19">
            <v>12</v>
          </cell>
          <cell r="D19">
            <v>12</v>
          </cell>
          <cell r="E19">
            <v>16</v>
          </cell>
          <cell r="F19">
            <v>16</v>
          </cell>
          <cell r="G19">
            <v>0.33333333333333331</v>
          </cell>
          <cell r="H19">
            <v>10</v>
          </cell>
          <cell r="I19">
            <v>11</v>
          </cell>
          <cell r="J19">
            <v>18</v>
          </cell>
          <cell r="K19">
            <v>12</v>
          </cell>
          <cell r="L19">
            <v>8</v>
          </cell>
          <cell r="M19">
            <v>17</v>
          </cell>
          <cell r="N19">
            <v>19</v>
          </cell>
          <cell r="O19">
            <v>16</v>
          </cell>
          <cell r="P19">
            <v>16</v>
          </cell>
          <cell r="Q19">
            <v>15</v>
          </cell>
          <cell r="R19">
            <v>0</v>
          </cell>
          <cell r="S19">
            <v>10</v>
          </cell>
          <cell r="T19">
            <v>14</v>
          </cell>
          <cell r="U19">
            <v>20</v>
          </cell>
          <cell r="V19">
            <v>17</v>
          </cell>
          <cell r="W19">
            <v>0.33333333333333331</v>
          </cell>
          <cell r="X19">
            <v>16</v>
          </cell>
          <cell r="Y19">
            <v>7</v>
          </cell>
          <cell r="Z19">
            <v>8</v>
          </cell>
          <cell r="AA19">
            <v>19</v>
          </cell>
          <cell r="AB19">
            <v>15</v>
          </cell>
          <cell r="AC19">
            <v>0.33333333333333331</v>
          </cell>
          <cell r="AD19">
            <v>16</v>
          </cell>
          <cell r="AE19">
            <v>20</v>
          </cell>
          <cell r="AF19">
            <v>19</v>
          </cell>
          <cell r="AG19">
            <v>15</v>
          </cell>
          <cell r="AH19">
            <v>7</v>
          </cell>
          <cell r="AI19">
            <v>16</v>
          </cell>
          <cell r="AJ19">
            <v>20</v>
          </cell>
          <cell r="AK19">
            <v>14</v>
          </cell>
          <cell r="AL19">
            <v>15</v>
          </cell>
          <cell r="AM19">
            <v>0.33333333333333331</v>
          </cell>
          <cell r="AN19">
            <v>7</v>
          </cell>
          <cell r="AO19">
            <v>16</v>
          </cell>
          <cell r="AP19">
            <v>16</v>
          </cell>
          <cell r="AQ19">
            <v>17</v>
          </cell>
          <cell r="AR19">
            <v>0.33333333333333331</v>
          </cell>
          <cell r="AS19">
            <v>16</v>
          </cell>
          <cell r="AT19">
            <v>16</v>
          </cell>
          <cell r="AU19">
            <v>15</v>
          </cell>
          <cell r="AV19">
            <v>0.33333333333333331</v>
          </cell>
          <cell r="AW19">
            <v>8</v>
          </cell>
          <cell r="AX19">
            <v>0.33333333333333331</v>
          </cell>
          <cell r="AY19">
            <v>10</v>
          </cell>
          <cell r="AZ19">
            <v>18</v>
          </cell>
          <cell r="BA19">
            <v>8</v>
          </cell>
          <cell r="BB19">
            <v>18</v>
          </cell>
          <cell r="BC19">
            <v>17</v>
          </cell>
          <cell r="BD19">
            <v>19</v>
          </cell>
          <cell r="BE19">
            <v>20</v>
          </cell>
          <cell r="BF19">
            <v>16</v>
          </cell>
          <cell r="BG19">
            <v>17</v>
          </cell>
          <cell r="BH19">
            <v>11</v>
          </cell>
          <cell r="BI19">
            <v>20</v>
          </cell>
          <cell r="BJ19">
            <v>16</v>
          </cell>
          <cell r="BK19">
            <v>14</v>
          </cell>
          <cell r="BL19">
            <v>16</v>
          </cell>
          <cell r="BM19">
            <v>14</v>
          </cell>
          <cell r="BN19">
            <v>14</v>
          </cell>
          <cell r="BO19">
            <v>15</v>
          </cell>
          <cell r="BP19">
            <v>15</v>
          </cell>
          <cell r="BQ19">
            <v>16</v>
          </cell>
          <cell r="BR19">
            <v>19</v>
          </cell>
          <cell r="BS19">
            <v>0.33333333333333331</v>
          </cell>
          <cell r="BT19">
            <v>19</v>
          </cell>
          <cell r="BU19">
            <v>12</v>
          </cell>
          <cell r="BV19">
            <v>20</v>
          </cell>
          <cell r="BW19">
            <v>16</v>
          </cell>
          <cell r="BX19">
            <v>16</v>
          </cell>
          <cell r="BY19">
            <v>20</v>
          </cell>
          <cell r="BZ19">
            <v>16</v>
          </cell>
          <cell r="CA19">
            <v>18</v>
          </cell>
          <cell r="CB19">
            <v>0.33333333333333331</v>
          </cell>
          <cell r="CC19">
            <v>0.33333333333333331</v>
          </cell>
          <cell r="CD19">
            <v>0.33333333333333331</v>
          </cell>
          <cell r="CE19">
            <v>16</v>
          </cell>
          <cell r="CF19">
            <v>15</v>
          </cell>
          <cell r="CG19">
            <v>8</v>
          </cell>
          <cell r="CH19">
            <v>9</v>
          </cell>
          <cell r="CI19">
            <v>0.33333333333333331</v>
          </cell>
          <cell r="CJ19">
            <v>0.33333333333333331</v>
          </cell>
          <cell r="CK19">
            <v>16</v>
          </cell>
          <cell r="CL19">
            <v>8</v>
          </cell>
          <cell r="CM19">
            <v>18</v>
          </cell>
          <cell r="CN19">
            <v>14</v>
          </cell>
          <cell r="CO19">
            <v>24</v>
          </cell>
          <cell r="CP19">
            <v>19</v>
          </cell>
          <cell r="CQ19">
            <v>20</v>
          </cell>
          <cell r="CR19">
            <v>8</v>
          </cell>
          <cell r="CS19">
            <v>16</v>
          </cell>
          <cell r="CT19">
            <v>13</v>
          </cell>
          <cell r="CU19">
            <v>20</v>
          </cell>
          <cell r="CV19">
            <v>17</v>
          </cell>
          <cell r="CW19">
            <v>14</v>
          </cell>
          <cell r="CX19">
            <v>15</v>
          </cell>
          <cell r="CY19">
            <v>19</v>
          </cell>
          <cell r="CZ19">
            <v>16</v>
          </cell>
          <cell r="DA19">
            <v>14</v>
          </cell>
          <cell r="DB19">
            <v>15</v>
          </cell>
          <cell r="DC19">
            <v>19</v>
          </cell>
          <cell r="DD19">
            <v>19</v>
          </cell>
          <cell r="DE19">
            <v>12</v>
          </cell>
          <cell r="DF19">
            <v>0.33333333333333331</v>
          </cell>
          <cell r="DG19">
            <v>19</v>
          </cell>
          <cell r="DH19">
            <v>18</v>
          </cell>
          <cell r="DI19">
            <v>19</v>
          </cell>
          <cell r="DJ19">
            <v>14</v>
          </cell>
          <cell r="DK19">
            <v>10</v>
          </cell>
          <cell r="DL19">
            <v>17</v>
          </cell>
          <cell r="DM19">
            <v>0.33333333333333331</v>
          </cell>
          <cell r="DN19">
            <v>0.33333333333333331</v>
          </cell>
          <cell r="DO19">
            <v>15</v>
          </cell>
        </row>
        <row r="20">
          <cell r="A20" t="str">
            <v>Hardware Analóg.</v>
          </cell>
          <cell r="B20">
            <v>12</v>
          </cell>
          <cell r="C20">
            <v>10</v>
          </cell>
          <cell r="D20">
            <v>12</v>
          </cell>
          <cell r="E20">
            <v>9</v>
          </cell>
          <cell r="F20">
            <v>12</v>
          </cell>
          <cell r="G20">
            <v>0</v>
          </cell>
          <cell r="H20">
            <v>7</v>
          </cell>
          <cell r="I20">
            <v>8</v>
          </cell>
          <cell r="J20">
            <v>12</v>
          </cell>
          <cell r="K20">
            <v>10</v>
          </cell>
          <cell r="L20">
            <v>5</v>
          </cell>
          <cell r="M20">
            <v>14</v>
          </cell>
          <cell r="N20">
            <v>16</v>
          </cell>
          <cell r="O20">
            <v>12</v>
          </cell>
          <cell r="P20">
            <v>12</v>
          </cell>
          <cell r="Q20">
            <v>12</v>
          </cell>
          <cell r="R20">
            <v>0</v>
          </cell>
          <cell r="S20">
            <v>7</v>
          </cell>
          <cell r="T20">
            <v>11</v>
          </cell>
          <cell r="U20">
            <v>17</v>
          </cell>
          <cell r="V20">
            <v>12</v>
          </cell>
          <cell r="W20">
            <v>0</v>
          </cell>
          <cell r="X20">
            <v>12</v>
          </cell>
          <cell r="Y20">
            <v>5</v>
          </cell>
          <cell r="Z20">
            <v>8</v>
          </cell>
          <cell r="AA20">
            <v>16</v>
          </cell>
          <cell r="AB20">
            <v>12</v>
          </cell>
          <cell r="AC20">
            <v>0</v>
          </cell>
          <cell r="AD20">
            <v>12</v>
          </cell>
          <cell r="AE20">
            <v>17</v>
          </cell>
          <cell r="AF20">
            <v>16</v>
          </cell>
          <cell r="AG20">
            <v>12</v>
          </cell>
          <cell r="AH20">
            <v>6</v>
          </cell>
          <cell r="AI20">
            <v>9</v>
          </cell>
          <cell r="AJ20">
            <v>13</v>
          </cell>
          <cell r="AK20">
            <v>14</v>
          </cell>
          <cell r="AL20">
            <v>12</v>
          </cell>
          <cell r="AM20">
            <v>0</v>
          </cell>
          <cell r="AN20">
            <v>5</v>
          </cell>
          <cell r="AO20">
            <v>12</v>
          </cell>
          <cell r="AP20">
            <v>10</v>
          </cell>
          <cell r="AQ20">
            <v>14</v>
          </cell>
          <cell r="AR20">
            <v>0</v>
          </cell>
          <cell r="AS20">
            <v>10</v>
          </cell>
          <cell r="AT20">
            <v>12</v>
          </cell>
          <cell r="AU20">
            <v>12</v>
          </cell>
          <cell r="AV20">
            <v>0</v>
          </cell>
          <cell r="AW20">
            <v>5</v>
          </cell>
          <cell r="AX20">
            <v>0</v>
          </cell>
          <cell r="AY20">
            <v>8</v>
          </cell>
          <cell r="AZ20">
            <v>18</v>
          </cell>
          <cell r="BA20">
            <v>5</v>
          </cell>
          <cell r="BB20">
            <v>12</v>
          </cell>
          <cell r="BC20">
            <v>12</v>
          </cell>
          <cell r="BD20">
            <v>16</v>
          </cell>
          <cell r="BE20">
            <v>14</v>
          </cell>
          <cell r="BF20">
            <v>12</v>
          </cell>
          <cell r="BG20">
            <v>14</v>
          </cell>
          <cell r="BH20">
            <v>8</v>
          </cell>
          <cell r="BI20">
            <v>17</v>
          </cell>
          <cell r="BJ20">
            <v>12</v>
          </cell>
          <cell r="BK20">
            <v>12</v>
          </cell>
          <cell r="BL20">
            <v>12</v>
          </cell>
          <cell r="BM20">
            <v>12</v>
          </cell>
          <cell r="BN20">
            <v>12</v>
          </cell>
          <cell r="BO20">
            <v>12</v>
          </cell>
          <cell r="BP20">
            <v>12</v>
          </cell>
          <cell r="BQ20">
            <v>12</v>
          </cell>
          <cell r="BR20">
            <v>16</v>
          </cell>
          <cell r="BS20">
            <v>0</v>
          </cell>
          <cell r="BT20">
            <v>16</v>
          </cell>
          <cell r="BU20">
            <v>9</v>
          </cell>
          <cell r="BV20">
            <v>13</v>
          </cell>
          <cell r="BW20">
            <v>12</v>
          </cell>
          <cell r="BX20">
            <v>12</v>
          </cell>
          <cell r="BY20">
            <v>17</v>
          </cell>
          <cell r="BZ20">
            <v>12</v>
          </cell>
          <cell r="CA20">
            <v>12</v>
          </cell>
          <cell r="CB20">
            <v>0</v>
          </cell>
          <cell r="CC20">
            <v>0</v>
          </cell>
          <cell r="CD20">
            <v>0</v>
          </cell>
          <cell r="CE20">
            <v>12</v>
          </cell>
          <cell r="CF20">
            <v>12</v>
          </cell>
          <cell r="CG20">
            <v>6</v>
          </cell>
          <cell r="CH20">
            <v>6</v>
          </cell>
          <cell r="CI20">
            <v>0</v>
          </cell>
          <cell r="CJ20">
            <v>0</v>
          </cell>
          <cell r="CK20">
            <v>12</v>
          </cell>
          <cell r="CL20">
            <v>5</v>
          </cell>
          <cell r="CM20">
            <v>12</v>
          </cell>
          <cell r="CN20">
            <v>12</v>
          </cell>
          <cell r="CO20">
            <v>20</v>
          </cell>
          <cell r="CP20">
            <v>16</v>
          </cell>
          <cell r="CQ20">
            <v>14</v>
          </cell>
          <cell r="CR20">
            <v>5</v>
          </cell>
          <cell r="CS20">
            <v>12</v>
          </cell>
          <cell r="CT20">
            <v>10</v>
          </cell>
          <cell r="CU20">
            <v>17</v>
          </cell>
          <cell r="CV20">
            <v>12</v>
          </cell>
          <cell r="CW20">
            <v>12</v>
          </cell>
          <cell r="CX20">
            <v>12</v>
          </cell>
          <cell r="CY20">
            <v>16</v>
          </cell>
          <cell r="CZ20">
            <v>12</v>
          </cell>
          <cell r="DA20">
            <v>12</v>
          </cell>
          <cell r="DB20">
            <v>12</v>
          </cell>
          <cell r="DC20">
            <v>16</v>
          </cell>
          <cell r="DD20">
            <v>16</v>
          </cell>
          <cell r="DE20">
            <v>9</v>
          </cell>
          <cell r="DF20">
            <v>0</v>
          </cell>
          <cell r="DG20">
            <v>12</v>
          </cell>
          <cell r="DH20">
            <v>18</v>
          </cell>
          <cell r="DI20">
            <v>16</v>
          </cell>
          <cell r="DJ20">
            <v>11</v>
          </cell>
          <cell r="DK20">
            <v>8</v>
          </cell>
          <cell r="DL20">
            <v>11</v>
          </cell>
          <cell r="DM20">
            <v>0</v>
          </cell>
          <cell r="DN20">
            <v>0</v>
          </cell>
          <cell r="DO20">
            <v>12</v>
          </cell>
        </row>
        <row r="21">
          <cell r="A21" t="str">
            <v>Hardware Digital</v>
          </cell>
          <cell r="B21">
            <v>4</v>
          </cell>
          <cell r="C21">
            <v>2</v>
          </cell>
          <cell r="D21">
            <v>0</v>
          </cell>
          <cell r="E21">
            <v>7</v>
          </cell>
          <cell r="F21">
            <v>4</v>
          </cell>
          <cell r="G21">
            <v>0.33333333333333331</v>
          </cell>
          <cell r="H21">
            <v>3</v>
          </cell>
          <cell r="I21">
            <v>3</v>
          </cell>
          <cell r="J21">
            <v>6</v>
          </cell>
          <cell r="K21">
            <v>2</v>
          </cell>
          <cell r="L21">
            <v>3</v>
          </cell>
          <cell r="M21">
            <v>3</v>
          </cell>
          <cell r="N21">
            <v>3</v>
          </cell>
          <cell r="O21">
            <v>4</v>
          </cell>
          <cell r="P21">
            <v>4</v>
          </cell>
          <cell r="Q21">
            <v>3</v>
          </cell>
          <cell r="R21">
            <v>0</v>
          </cell>
          <cell r="S21">
            <v>3</v>
          </cell>
          <cell r="T21">
            <v>3</v>
          </cell>
          <cell r="U21">
            <v>3</v>
          </cell>
          <cell r="V21">
            <v>5</v>
          </cell>
          <cell r="W21">
            <v>0.33333333333333331</v>
          </cell>
          <cell r="X21">
            <v>4</v>
          </cell>
          <cell r="Y21">
            <v>2</v>
          </cell>
          <cell r="Z21">
            <v>0</v>
          </cell>
          <cell r="AA21">
            <v>3</v>
          </cell>
          <cell r="AB21">
            <v>3</v>
          </cell>
          <cell r="AC21">
            <v>0.33333333333333331</v>
          </cell>
          <cell r="AD21">
            <v>4</v>
          </cell>
          <cell r="AE21">
            <v>3</v>
          </cell>
          <cell r="AF21">
            <v>3</v>
          </cell>
          <cell r="AG21">
            <v>3</v>
          </cell>
          <cell r="AH21">
            <v>1</v>
          </cell>
          <cell r="AI21">
            <v>7</v>
          </cell>
          <cell r="AJ21">
            <v>7</v>
          </cell>
          <cell r="AK21">
            <v>0</v>
          </cell>
          <cell r="AL21">
            <v>3</v>
          </cell>
          <cell r="AM21">
            <v>0.33333333333333331</v>
          </cell>
          <cell r="AN21">
            <v>2</v>
          </cell>
          <cell r="AO21">
            <v>4</v>
          </cell>
          <cell r="AP21">
            <v>6</v>
          </cell>
          <cell r="AQ21">
            <v>3</v>
          </cell>
          <cell r="AR21">
            <v>0.33333333333333331</v>
          </cell>
          <cell r="AS21">
            <v>6</v>
          </cell>
          <cell r="AT21">
            <v>4</v>
          </cell>
          <cell r="AU21">
            <v>3</v>
          </cell>
          <cell r="AV21">
            <v>0.33333333333333331</v>
          </cell>
          <cell r="AW21">
            <v>3</v>
          </cell>
          <cell r="AX21">
            <v>0.33333333333333331</v>
          </cell>
          <cell r="AY21">
            <v>2</v>
          </cell>
          <cell r="AZ21">
            <v>0</v>
          </cell>
          <cell r="BA21">
            <v>3</v>
          </cell>
          <cell r="BB21">
            <v>6</v>
          </cell>
          <cell r="BC21">
            <v>5</v>
          </cell>
          <cell r="BD21">
            <v>3</v>
          </cell>
          <cell r="BE21">
            <v>6</v>
          </cell>
          <cell r="BF21">
            <v>4</v>
          </cell>
          <cell r="BG21">
            <v>3</v>
          </cell>
          <cell r="BH21">
            <v>3</v>
          </cell>
          <cell r="BI21">
            <v>3</v>
          </cell>
          <cell r="BJ21">
            <v>4</v>
          </cell>
          <cell r="BK21">
            <v>2</v>
          </cell>
          <cell r="BL21">
            <v>4</v>
          </cell>
          <cell r="BM21">
            <v>2</v>
          </cell>
          <cell r="BN21">
            <v>2</v>
          </cell>
          <cell r="BO21">
            <v>3</v>
          </cell>
          <cell r="BP21">
            <v>3</v>
          </cell>
          <cell r="BQ21">
            <v>4</v>
          </cell>
          <cell r="BR21">
            <v>3</v>
          </cell>
          <cell r="BS21">
            <v>0.33333333333333331</v>
          </cell>
          <cell r="BT21">
            <v>3</v>
          </cell>
          <cell r="BU21">
            <v>3</v>
          </cell>
          <cell r="BV21">
            <v>7</v>
          </cell>
          <cell r="BW21">
            <v>4</v>
          </cell>
          <cell r="BX21">
            <v>4</v>
          </cell>
          <cell r="BY21">
            <v>3</v>
          </cell>
          <cell r="BZ21">
            <v>4</v>
          </cell>
          <cell r="CA21">
            <v>6</v>
          </cell>
          <cell r="CB21">
            <v>0.33333333333333331</v>
          </cell>
          <cell r="CC21">
            <v>0.33333333333333331</v>
          </cell>
          <cell r="CD21">
            <v>0.33333333333333331</v>
          </cell>
          <cell r="CE21">
            <v>4</v>
          </cell>
          <cell r="CF21">
            <v>3</v>
          </cell>
          <cell r="CG21">
            <v>2</v>
          </cell>
          <cell r="CH21">
            <v>3</v>
          </cell>
          <cell r="CI21">
            <v>0.33333333333333331</v>
          </cell>
          <cell r="CJ21">
            <v>0.33333333333333331</v>
          </cell>
          <cell r="CK21">
            <v>4</v>
          </cell>
          <cell r="CL21">
            <v>3</v>
          </cell>
          <cell r="CM21">
            <v>6</v>
          </cell>
          <cell r="CN21">
            <v>2</v>
          </cell>
          <cell r="CO21">
            <v>4</v>
          </cell>
          <cell r="CP21">
            <v>3</v>
          </cell>
          <cell r="CQ21">
            <v>6</v>
          </cell>
          <cell r="CR21">
            <v>3</v>
          </cell>
          <cell r="CS21">
            <v>4</v>
          </cell>
          <cell r="CT21">
            <v>3</v>
          </cell>
          <cell r="CU21">
            <v>3</v>
          </cell>
          <cell r="CV21">
            <v>5</v>
          </cell>
          <cell r="CW21">
            <v>2</v>
          </cell>
          <cell r="CX21">
            <v>3</v>
          </cell>
          <cell r="CY21">
            <v>3</v>
          </cell>
          <cell r="CZ21">
            <v>4</v>
          </cell>
          <cell r="DA21">
            <v>2</v>
          </cell>
          <cell r="DB21">
            <v>3</v>
          </cell>
          <cell r="DC21">
            <v>3</v>
          </cell>
          <cell r="DD21">
            <v>3</v>
          </cell>
          <cell r="DE21">
            <v>3</v>
          </cell>
          <cell r="DF21">
            <v>0.33333333333333331</v>
          </cell>
          <cell r="DG21">
            <v>7</v>
          </cell>
          <cell r="DH21">
            <v>0</v>
          </cell>
          <cell r="DI21">
            <v>3</v>
          </cell>
          <cell r="DJ21">
            <v>3</v>
          </cell>
          <cell r="DK21">
            <v>2</v>
          </cell>
          <cell r="DL21">
            <v>6</v>
          </cell>
          <cell r="DM21">
            <v>0.33333333333333331</v>
          </cell>
          <cell r="DN21">
            <v>0.33333333333333331</v>
          </cell>
          <cell r="DO21">
            <v>3</v>
          </cell>
        </row>
        <row r="22">
          <cell r="A22" t="str">
            <v>TOT.CV.DIG.</v>
          </cell>
          <cell r="B22">
            <v>11</v>
          </cell>
          <cell r="C22">
            <v>5</v>
          </cell>
          <cell r="D22" t="str">
            <v>--</v>
          </cell>
          <cell r="E22">
            <v>20</v>
          </cell>
          <cell r="F22">
            <v>11</v>
          </cell>
          <cell r="H22">
            <v>8</v>
          </cell>
          <cell r="I22">
            <v>8</v>
          </cell>
          <cell r="J22">
            <v>17</v>
          </cell>
          <cell r="K22">
            <v>5</v>
          </cell>
          <cell r="L22">
            <v>8</v>
          </cell>
          <cell r="M22">
            <v>8</v>
          </cell>
          <cell r="N22">
            <v>8</v>
          </cell>
          <cell r="O22">
            <v>11</v>
          </cell>
          <cell r="P22">
            <v>11</v>
          </cell>
          <cell r="Q22">
            <v>8</v>
          </cell>
          <cell r="R22" t="str">
            <v>--</v>
          </cell>
          <cell r="S22">
            <v>8</v>
          </cell>
          <cell r="T22">
            <v>8</v>
          </cell>
          <cell r="U22">
            <v>8</v>
          </cell>
          <cell r="V22">
            <v>14</v>
          </cell>
          <cell r="X22">
            <v>11</v>
          </cell>
          <cell r="Y22">
            <v>5</v>
          </cell>
          <cell r="Z22" t="str">
            <v>--</v>
          </cell>
          <cell r="AA22">
            <v>8</v>
          </cell>
          <cell r="AB22">
            <v>8</v>
          </cell>
          <cell r="AD22">
            <v>11</v>
          </cell>
          <cell r="AE22">
            <v>8</v>
          </cell>
          <cell r="AF22">
            <v>8</v>
          </cell>
          <cell r="AG22">
            <v>8</v>
          </cell>
          <cell r="AH22">
            <v>2</v>
          </cell>
          <cell r="AI22">
            <v>20</v>
          </cell>
          <cell r="AJ22">
            <v>20</v>
          </cell>
          <cell r="AK22" t="str">
            <v>--</v>
          </cell>
          <cell r="AL22">
            <v>8</v>
          </cell>
          <cell r="AN22">
            <v>5</v>
          </cell>
          <cell r="AO22">
            <v>11</v>
          </cell>
          <cell r="AP22">
            <v>17</v>
          </cell>
          <cell r="AQ22">
            <v>8</v>
          </cell>
          <cell r="AS22">
            <v>17</v>
          </cell>
          <cell r="AT22">
            <v>11</v>
          </cell>
          <cell r="AU22">
            <v>8</v>
          </cell>
          <cell r="AW22">
            <v>8</v>
          </cell>
          <cell r="AY22">
            <v>5</v>
          </cell>
          <cell r="AZ22" t="str">
            <v>--</v>
          </cell>
          <cell r="BA22">
            <v>8</v>
          </cell>
          <cell r="BB22">
            <v>17</v>
          </cell>
          <cell r="BC22">
            <v>14</v>
          </cell>
          <cell r="BD22">
            <v>8</v>
          </cell>
          <cell r="BE22">
            <v>17</v>
          </cell>
          <cell r="BF22">
            <v>11</v>
          </cell>
          <cell r="BG22">
            <v>8</v>
          </cell>
          <cell r="BH22">
            <v>8</v>
          </cell>
          <cell r="BI22">
            <v>8</v>
          </cell>
          <cell r="BJ22">
            <v>11</v>
          </cell>
          <cell r="BK22">
            <v>5</v>
          </cell>
          <cell r="BL22">
            <v>11</v>
          </cell>
          <cell r="BM22">
            <v>5</v>
          </cell>
          <cell r="BN22">
            <v>5</v>
          </cell>
          <cell r="BO22">
            <v>8</v>
          </cell>
          <cell r="BP22">
            <v>8</v>
          </cell>
          <cell r="BQ22">
            <v>11</v>
          </cell>
          <cell r="BR22">
            <v>8</v>
          </cell>
          <cell r="BT22">
            <v>8</v>
          </cell>
          <cell r="BU22">
            <v>8</v>
          </cell>
          <cell r="BV22">
            <v>20</v>
          </cell>
          <cell r="BW22">
            <v>11</v>
          </cell>
          <cell r="BX22">
            <v>11</v>
          </cell>
          <cell r="BY22">
            <v>8</v>
          </cell>
          <cell r="BZ22">
            <v>11</v>
          </cell>
          <cell r="CA22">
            <v>17</v>
          </cell>
          <cell r="CE22">
            <v>11</v>
          </cell>
          <cell r="CF22">
            <v>8</v>
          </cell>
          <cell r="CG22">
            <v>5</v>
          </cell>
          <cell r="CH22">
            <v>8</v>
          </cell>
          <cell r="CK22">
            <v>11</v>
          </cell>
          <cell r="CL22">
            <v>8</v>
          </cell>
          <cell r="CM22">
            <v>17</v>
          </cell>
          <cell r="CN22">
            <v>5</v>
          </cell>
          <cell r="CO22">
            <v>11</v>
          </cell>
          <cell r="CP22">
            <v>8</v>
          </cell>
          <cell r="CQ22">
            <v>17</v>
          </cell>
          <cell r="CR22">
            <v>8</v>
          </cell>
          <cell r="CS22">
            <v>11</v>
          </cell>
          <cell r="CT22">
            <v>8</v>
          </cell>
          <cell r="CU22">
            <v>8</v>
          </cell>
          <cell r="CV22">
            <v>14</v>
          </cell>
          <cell r="CW22">
            <v>5</v>
          </cell>
          <cell r="CX22">
            <v>8</v>
          </cell>
          <cell r="CY22">
            <v>8</v>
          </cell>
          <cell r="CZ22">
            <v>11</v>
          </cell>
          <cell r="DA22">
            <v>5</v>
          </cell>
          <cell r="DB22">
            <v>8</v>
          </cell>
          <cell r="DC22">
            <v>8</v>
          </cell>
          <cell r="DD22">
            <v>8</v>
          </cell>
          <cell r="DE22">
            <v>8</v>
          </cell>
          <cell r="DG22">
            <v>20</v>
          </cell>
          <cell r="DH22" t="str">
            <v>--</v>
          </cell>
          <cell r="DI22">
            <v>8</v>
          </cell>
          <cell r="DJ22">
            <v>8</v>
          </cell>
          <cell r="DK22">
            <v>5</v>
          </cell>
          <cell r="DL22">
            <v>17</v>
          </cell>
          <cell r="DO22">
            <v>8</v>
          </cell>
        </row>
        <row r="23">
          <cell r="A23" t="str">
            <v>DVCC</v>
          </cell>
          <cell r="B23">
            <v>7</v>
          </cell>
          <cell r="C23">
            <v>5</v>
          </cell>
          <cell r="D23" t="str">
            <v>--</v>
          </cell>
          <cell r="E23">
            <v>50</v>
          </cell>
          <cell r="F23">
            <v>14</v>
          </cell>
          <cell r="H23">
            <v>32</v>
          </cell>
          <cell r="I23">
            <v>68</v>
          </cell>
          <cell r="J23">
            <v>16</v>
          </cell>
          <cell r="K23">
            <v>8</v>
          </cell>
          <cell r="L23">
            <v>18</v>
          </cell>
          <cell r="M23">
            <v>61</v>
          </cell>
          <cell r="N23">
            <v>241</v>
          </cell>
          <cell r="O23">
            <v>3</v>
          </cell>
          <cell r="P23">
            <v>33</v>
          </cell>
          <cell r="Q23">
            <v>4</v>
          </cell>
          <cell r="R23" t="str">
            <v>--</v>
          </cell>
          <cell r="S23">
            <v>31</v>
          </cell>
          <cell r="T23">
            <v>38</v>
          </cell>
          <cell r="U23">
            <v>25</v>
          </cell>
          <cell r="V23">
            <v>2</v>
          </cell>
          <cell r="X23">
            <v>1</v>
          </cell>
          <cell r="Y23">
            <v>70</v>
          </cell>
          <cell r="Z23" t="str">
            <v>--</v>
          </cell>
          <cell r="AA23">
            <v>240</v>
          </cell>
          <cell r="AB23">
            <v>23</v>
          </cell>
          <cell r="AD23">
            <v>9</v>
          </cell>
          <cell r="AE23">
            <v>24</v>
          </cell>
          <cell r="AF23">
            <v>28</v>
          </cell>
          <cell r="AG23">
            <v>34</v>
          </cell>
          <cell r="AH23">
            <v>60</v>
          </cell>
          <cell r="AI23">
            <v>21</v>
          </cell>
          <cell r="AJ23">
            <v>13</v>
          </cell>
          <cell r="AK23" t="str">
            <v>--</v>
          </cell>
          <cell r="AL23">
            <v>20</v>
          </cell>
          <cell r="AN23">
            <v>64</v>
          </cell>
          <cell r="AO23">
            <v>11</v>
          </cell>
          <cell r="AP23">
            <v>25</v>
          </cell>
          <cell r="AQ23">
            <v>61</v>
          </cell>
          <cell r="AS23">
            <v>36</v>
          </cell>
          <cell r="AT23">
            <v>5</v>
          </cell>
          <cell r="AU23">
            <v>14</v>
          </cell>
          <cell r="AW23">
            <v>32</v>
          </cell>
          <cell r="AY23">
            <v>68</v>
          </cell>
          <cell r="AZ23" t="str">
            <v>--</v>
          </cell>
          <cell r="BA23">
            <v>22</v>
          </cell>
          <cell r="BB23">
            <v>16</v>
          </cell>
          <cell r="BC23">
            <v>8</v>
          </cell>
          <cell r="BD23">
            <v>241</v>
          </cell>
          <cell r="BE23">
            <v>3</v>
          </cell>
          <cell r="BF23">
            <v>4</v>
          </cell>
          <cell r="BG23">
            <v>61</v>
          </cell>
          <cell r="BH23">
            <v>31</v>
          </cell>
          <cell r="BI23">
            <v>25</v>
          </cell>
          <cell r="BJ23">
            <v>2</v>
          </cell>
          <cell r="BK23">
            <v>1</v>
          </cell>
          <cell r="BL23">
            <v>20</v>
          </cell>
          <cell r="BM23">
            <v>70</v>
          </cell>
          <cell r="BN23">
            <v>51</v>
          </cell>
          <cell r="BO23">
            <v>23</v>
          </cell>
          <cell r="BP23">
            <v>9</v>
          </cell>
          <cell r="BQ23">
            <v>15</v>
          </cell>
          <cell r="BR23">
            <v>24</v>
          </cell>
          <cell r="BT23">
            <v>28</v>
          </cell>
          <cell r="BU23">
            <v>60</v>
          </cell>
          <cell r="BV23">
            <v>13</v>
          </cell>
          <cell r="BW23">
            <v>12</v>
          </cell>
          <cell r="BX23">
            <v>20</v>
          </cell>
          <cell r="BY23">
            <v>38</v>
          </cell>
          <cell r="BZ23">
            <v>64</v>
          </cell>
          <cell r="CA23">
            <v>11</v>
          </cell>
          <cell r="CE23">
            <v>6</v>
          </cell>
          <cell r="CF23">
            <v>5</v>
          </cell>
          <cell r="CG23">
            <v>14</v>
          </cell>
          <cell r="CH23">
            <v>32</v>
          </cell>
          <cell r="CK23">
            <v>68</v>
          </cell>
          <cell r="CL23">
            <v>17</v>
          </cell>
          <cell r="CM23">
            <v>16</v>
          </cell>
          <cell r="CN23">
            <v>8</v>
          </cell>
          <cell r="CO23">
            <v>13</v>
          </cell>
          <cell r="CP23">
            <v>241</v>
          </cell>
          <cell r="CQ23">
            <v>3</v>
          </cell>
          <cell r="CR23">
            <v>10</v>
          </cell>
          <cell r="CS23">
            <v>4</v>
          </cell>
          <cell r="CT23">
            <v>31</v>
          </cell>
          <cell r="CU23">
            <v>25</v>
          </cell>
          <cell r="CV23">
            <v>2</v>
          </cell>
          <cell r="CW23">
            <v>1</v>
          </cell>
          <cell r="CX23">
            <v>70</v>
          </cell>
          <cell r="CY23">
            <v>240</v>
          </cell>
          <cell r="CZ23">
            <v>23</v>
          </cell>
          <cell r="DA23">
            <v>9</v>
          </cell>
          <cell r="DB23">
            <v>34</v>
          </cell>
          <cell r="DC23">
            <v>24</v>
          </cell>
          <cell r="DD23">
            <v>28</v>
          </cell>
          <cell r="DE23">
            <v>60</v>
          </cell>
          <cell r="DG23">
            <v>13</v>
          </cell>
          <cell r="DH23" t="str">
            <v>--</v>
          </cell>
          <cell r="DI23">
            <v>240</v>
          </cell>
          <cell r="DJ23">
            <v>38</v>
          </cell>
          <cell r="DK23">
            <v>64</v>
          </cell>
          <cell r="DL23">
            <v>11</v>
          </cell>
          <cell r="DO23">
            <v>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P_L"/>
      <sheetName val="DBK ESPAÑA"/>
      <sheetName val="datos balanç"/>
      <sheetName val="datos P&amp;L"/>
      <sheetName val="INICIO"/>
      <sheetName val="DBK INDUSTRIAL"/>
      <sheetName val="FENIX"/>
      <sheetName val="DBK AIR TECHNOLOGIES"/>
      <sheetName val="CONSOLIDADO"/>
      <sheetName val="IC-0"/>
      <sheetName val="IC-1"/>
      <sheetName val="IC-2"/>
      <sheetName val="IC-3"/>
      <sheetName val="IC-4"/>
      <sheetName val="IC-9"/>
      <sheetName val="IC-11"/>
      <sheetName val="IC-13"/>
      <sheetName val="IC-21"/>
      <sheetName val="Ac.IC-1"/>
      <sheetName val="Ac.IC-3"/>
      <sheetName val="Ac.IC-4"/>
      <sheetName val="Ac.IC-9"/>
      <sheetName val="Ac.IC-11"/>
      <sheetName val="Ac.IC-21"/>
    </sheetNames>
    <sheetDataSet>
      <sheetData sheetId="0"/>
      <sheetData sheetId="1" refreshError="1">
        <row r="5">
          <cell r="K5" t="str">
            <v>SEP-2000</v>
          </cell>
        </row>
      </sheetData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Coef-Cotiz"/>
      <sheetName val="Laminar"/>
      <sheetName val="Maipu 1300"/>
      <sheetName val="Libertador 498"/>
      <sheetName val="Madero 1020"/>
      <sheetName val="Costero A"/>
      <sheetName val="Costero B"/>
      <sheetName val="Costero Dique 4"/>
      <sheetName val="Reconquista 823"/>
      <sheetName val="Suipacha 664"/>
      <sheetName val="Av. de Mayo 589"/>
      <sheetName val="Av. Madero 940"/>
      <sheetName val="Libertador 602"/>
      <sheetName val="Sarmiento 517"/>
      <sheetName val="Intercontinental Plaza"/>
      <sheetName val="Alsina 934"/>
      <sheetName val="Constitucion 1111"/>
      <sheetName val="Rivadavia  2774"/>
      <sheetName val="Abril"/>
      <sheetName val="Thames"/>
      <sheetName val="A.P. Park"/>
      <sheetName val="Comodatos"/>
      <sheetName val="Coch Maipu 1300"/>
      <sheetName val="CochLibertador"/>
      <sheetName val="Coch Madero1020"/>
      <sheetName val="Coch Costero &quot;A&quot;"/>
      <sheetName val="Coch Suipacha 664 "/>
      <sheetName val="Coch Av. Mayo 589"/>
      <sheetName val="Coch Inter"/>
      <sheetName val="Prevision"/>
      <sheetName val="ANEXO A"/>
      <sheetName val="2113000002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l Balance"/>
      <sheetName val="Información"/>
      <sheetName val="controles"/>
      <sheetName val="Bce básico Resumido AIF "/>
      <sheetName val="Bce Conso Resumido AIF"/>
      <sheetName val="Bce Patrim"/>
      <sheetName val="Nota numérica"/>
      <sheetName val="Eliminaciones VPP"/>
      <sheetName val="EE.RR"/>
      <sheetName val="q. Resultado por tenencia"/>
      <sheetName val="r. Resultados financieros"/>
      <sheetName val="s. Otros ingresos y egresos"/>
      <sheetName val="Reseña cuadros"/>
    </sheetNames>
    <sheetDataSet>
      <sheetData sheetId="0" refreshError="1">
        <row r="7">
          <cell r="B7">
            <v>40724</v>
          </cell>
          <cell r="C7" t="str">
            <v>30 de junio de 2011</v>
          </cell>
        </row>
        <row r="8">
          <cell r="B8">
            <v>40268</v>
          </cell>
        </row>
        <row r="9">
          <cell r="B9">
            <v>40359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l Balance"/>
      <sheetName val="Información"/>
      <sheetName val="Bce Resumido AIF"/>
      <sheetName val="controles"/>
      <sheetName val="SyS SAP"/>
      <sheetName val="Bce Patrim"/>
      <sheetName val="EEPN"/>
      <sheetName val="nota numérica"/>
      <sheetName val="Edo Rdos"/>
      <sheetName val="Detalle Interco"/>
      <sheetName val="EOAF"/>
      <sheetName val="ANEXO C"/>
      <sheetName val="Nota Op Interco"/>
      <sheetName val="Nota Rdos interco"/>
      <sheetName val="ANEXO A"/>
      <sheetName val="ANEXO B"/>
      <sheetName val="ANEXO E"/>
      <sheetName val="ANEXO F (Vta)"/>
      <sheetName val="ANEXO F RT 22 (Producc)"/>
      <sheetName val="ANEXO G"/>
      <sheetName val="ANEXO H"/>
      <sheetName val="rt12 activos"/>
      <sheetName val="PT Inf adic+RT12- activos"/>
      <sheetName val="rt12 pasivos"/>
      <sheetName val="Inform adicional"/>
      <sheetName val="PT Inf adic+RT12-pasivos"/>
      <sheetName val="Hoja2"/>
    </sheetNames>
    <sheetDataSet>
      <sheetData sheetId="0" refreshError="1">
        <row r="9">
          <cell r="C9" t="str">
            <v>30 de junio de 2010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Reconciliation"/>
      <sheetName val="Summary Statutory new"/>
      <sheetName val="Managerial adjustments"/>
      <sheetName val="Appendix III - Legal fees"/>
      <sheetName val="Appendix IV - Audit fees"/>
      <sheetName val="Appendix V - Rental exp"/>
      <sheetName val="Appendix VI - Trading HC"/>
      <sheetName val="START"/>
      <sheetName val="Breakdown"/>
      <sheetName val="Employment cost recurrent"/>
      <sheetName val="Employment cost"/>
      <sheetName val="Employment cost by region"/>
      <sheetName val="Consultancy fees"/>
      <sheetName val="Comm &amp; Office exp"/>
      <sheetName val="Corporate summary by region"/>
      <sheetName val="Empl cost by region (corp)"/>
      <sheetName val="vs Budget"/>
      <sheetName val="Overrun breakdown"/>
      <sheetName val="Detail by region"/>
      <sheetName val="Dimension"/>
      <sheetName val="G&amp;A summary"/>
      <sheetName val="G&amp;A sightseeing"/>
      <sheetName val="Type of expenses"/>
      <sheetName val="Type of expenses &amp; CC"/>
      <sheetName val="G&amp;A platform"/>
      <sheetName val="G&amp;A by CC &amp; HC_Platform (2)"/>
      <sheetName val="Employment cost &amp; CC"/>
      <sheetName val="HC by CC"/>
      <sheetName val="Trading HC by Reg &amp; Platf"/>
      <sheetName val="Headcount"/>
      <sheetName val="Headcount CORP"/>
      <sheetName val="Budget 07 YTD"/>
      <sheetName val="G&amp;A evolution"/>
      <sheetName val="G&amp;A evolution 2006"/>
      <sheetName val="Employment overr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ro1"/>
      <sheetName val="Main Menu"/>
      <sheetName val="P&amp;L"/>
      <sheetName val="Balance Sheets"/>
      <sheetName val="Forecast98"/>
      <sheetName val="P&amp;L FY 1998"/>
      <sheetName val="P&amp;L FY 199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PATRIM"/>
      <sheetName val="ESTADO DE RESULTADOS"/>
      <sheetName val="EEPN"/>
      <sheetName val="ORIGEN Y APLICACION DE FONDOS"/>
      <sheetName val="ANEXO A"/>
      <sheetName val="ANEXO B"/>
      <sheetName val="ANEXO D"/>
      <sheetName val="ANEXO D "/>
      <sheetName val="ANEXO F"/>
      <sheetName val="ANEXO E AXI"/>
      <sheetName val="ANEXO G"/>
      <sheetName val="ANEXO H"/>
      <sheetName val="B 1-3 Non-Statistical Sampling"/>
      <sheetName val="diferencia cbio prest"/>
      <sheetName val="Sarmiento 517"/>
      <sheetName val="Reconquista 823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Accept Reject RSU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7"/>
      <sheetData sheetId="8" refreshError="1"/>
      <sheetData sheetId="9" refreshError="1"/>
      <sheetData sheetId="10"/>
      <sheetData sheetId="1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dos"/>
      <sheetName val="Reclas"/>
      <sheetName val="Incobrables"/>
      <sheetName val="Prevision"/>
    </sheetNames>
    <sheetDataSet>
      <sheetData sheetId="0"/>
      <sheetData sheetId="1"/>
      <sheetData sheetId="2"/>
      <sheetData sheetId="3" refreshError="1">
        <row r="2">
          <cell r="N2" t="str">
            <v/>
          </cell>
          <cell r="P2" t="str">
            <v/>
          </cell>
          <cell r="Q2" t="str">
            <v/>
          </cell>
        </row>
        <row r="3">
          <cell r="N3" t="str">
            <v/>
          </cell>
          <cell r="P3" t="str">
            <v/>
          </cell>
          <cell r="Q3" t="str">
            <v/>
          </cell>
        </row>
        <row r="7">
          <cell r="N7" t="str">
            <v>SocGLA</v>
          </cell>
          <cell r="P7" t="str">
            <v>Acreedor</v>
          </cell>
          <cell r="Q7" t="str">
            <v>Doc.comp.</v>
          </cell>
        </row>
        <row r="8">
          <cell r="N8" t="str">
            <v/>
          </cell>
          <cell r="P8" t="str">
            <v/>
          </cell>
          <cell r="Q8" t="str">
            <v/>
          </cell>
        </row>
        <row r="11">
          <cell r="N11" t="str">
            <v>SocGLA</v>
          </cell>
          <cell r="P11" t="str">
            <v>Acreedor</v>
          </cell>
          <cell r="Q11" t="str">
            <v>Doc.comp.</v>
          </cell>
        </row>
        <row r="12">
          <cell r="N12" t="str">
            <v/>
          </cell>
          <cell r="P12" t="str">
            <v/>
          </cell>
          <cell r="Q12" t="str">
            <v/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Carátula"/>
      <sheetName val="0.1 Control General"/>
      <sheetName val="0.2 Detalle de tareas"/>
      <sheetName val="0.3 Check list"/>
      <sheetName val="0.4 Relevamiento"/>
      <sheetName val="0.5 Planilla para 1er Informe"/>
      <sheetName val="0.6 Planilla Impuganciones"/>
      <sheetName val="0.7 Planillas p- 2do. Infor (1)"/>
      <sheetName val="0.8 Planillas p- 2do. Infor (2)"/>
      <sheetName val="0.9 Resumen Control"/>
      <sheetName val="0.10 Verif. Hechuka Soc."/>
      <sheetName val="0.11 Verif. Hechauka A&amp;A"/>
      <sheetName val="1.1 DDJJ del IVA s-Soc."/>
      <sheetName val="1.2 DDJJ del IVA s-A&amp;A"/>
      <sheetName val="1.3 Diferen. en llenado de DDJJ"/>
      <sheetName val="1.4 DDJJ Ret. IVA - Form. 122"/>
      <sheetName val="1.5 DDJJ Ret. Renta - Form. 109"/>
      <sheetName val="1.6 DDJJ del IVA s-Soc. (Rect.)"/>
      <sheetName val="1.7 Diferen. en llenado (Rect.)"/>
      <sheetName val="2.1 LHV - Consolidado Soc."/>
      <sheetName val="2.2 LHV - Consolidado A&amp;A"/>
      <sheetName val="2.3 NC Emitidas Soc."/>
      <sheetName val="2.4 NC Emitidas A&amp;A"/>
      <sheetName val="2.5 Mayor IVA DF"/>
      <sheetName val="2.6 Conciliación DF"/>
      <sheetName val="3.1 Ingresos Acumulados"/>
      <sheetName val="3.2 Mayores Ingresos"/>
      <sheetName val="3.3 Conciliación de ingresos"/>
      <sheetName val="3.4 Clasificación mensual"/>
      <sheetName val="3.5 EERR-Ingresos"/>
      <sheetName val="3.6 Dif. Ingresos vs DDJJ"/>
      <sheetName val="3.7 Control Final Ingresos "/>
      <sheetName val="4.1 LC - Original"/>
      <sheetName val="4.2 LC - Observaciones Grav."/>
      <sheetName val="4.3 LC - Definitivo Grav."/>
      <sheetName val="4.4 LHC - Soc. Original"/>
      <sheetName val="4.5 LHC - Definitivo Integral"/>
      <sheetName val="4.6 Mayor IVA CF"/>
      <sheetName val="4.7 Conciliación CF Original"/>
      <sheetName val="4.8 Conciliación CF Definitivo"/>
      <sheetName val="4.9 Control Final"/>
      <sheetName val="5.1 Control de pagos"/>
      <sheetName val="TC-2008"/>
      <sheetName val="LHR-Soc."/>
      <sheetName val="Ret.Recibidas"/>
      <sheetName val="Seguimientos de Saldos"/>
      <sheetName val="3.1 Ingresos Acumulados (2)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sdos rtdo"/>
      <sheetName val="FEBMZO"/>
      <sheetName val="DIEN02 (2)"/>
      <sheetName val="Expensas"/>
      <sheetName val="Sarmiento 517"/>
      <sheetName val="Reconquista 823"/>
      <sheetName val="control anexo deloitte"/>
    </sheetNames>
    <sheetDataSet>
      <sheetData sheetId="0" refreshError="1"/>
      <sheetData sheetId="1" refreshError="1">
        <row r="2">
          <cell r="A2" t="str">
            <v>9,1,1,01,01,01</v>
          </cell>
          <cell r="B2" t="str">
            <v>Costo Vta Inmuebles Variable</v>
          </cell>
          <cell r="C2">
            <v>342456.63</v>
          </cell>
          <cell r="D2">
            <v>342456.63</v>
          </cell>
          <cell r="E2">
            <v>0</v>
          </cell>
          <cell r="F2">
            <v>361374.5</v>
          </cell>
          <cell r="G2">
            <v>18917.869999999995</v>
          </cell>
          <cell r="H2">
            <v>669645.78</v>
          </cell>
        </row>
        <row r="3">
          <cell r="A3" t="str">
            <v>9,1,1,01,01,02</v>
          </cell>
          <cell r="B3" t="str">
            <v>Costo de Cesi¢n de Boletos</v>
          </cell>
          <cell r="C3">
            <v>0</v>
          </cell>
          <cell r="D3">
            <v>0</v>
          </cell>
          <cell r="E3">
            <v>0</v>
          </cell>
          <cell r="G3">
            <v>0</v>
          </cell>
          <cell r="H3">
            <v>308.88</v>
          </cell>
        </row>
        <row r="4">
          <cell r="A4" t="str">
            <v>9,1,1,01,01,03</v>
          </cell>
          <cell r="B4" t="str">
            <v>Sellados</v>
          </cell>
          <cell r="C4">
            <v>9780</v>
          </cell>
          <cell r="D4">
            <v>12038.4</v>
          </cell>
          <cell r="E4">
            <v>2258.3999999999996</v>
          </cell>
          <cell r="F4">
            <v>12743.4</v>
          </cell>
          <cell r="G4">
            <v>705</v>
          </cell>
          <cell r="H4">
            <v>906.7</v>
          </cell>
        </row>
        <row r="5">
          <cell r="A5" t="str">
            <v>9,1,1,01,02,01</v>
          </cell>
          <cell r="B5" t="str">
            <v>ABL-BC</v>
          </cell>
          <cell r="C5">
            <v>239902.37</v>
          </cell>
          <cell r="D5">
            <v>239902.37</v>
          </cell>
          <cell r="E5">
            <v>0</v>
          </cell>
          <cell r="F5">
            <v>243750.1</v>
          </cell>
          <cell r="G5">
            <v>3847.7300000000105</v>
          </cell>
          <cell r="H5">
            <v>2352.94</v>
          </cell>
        </row>
        <row r="6">
          <cell r="A6" t="str">
            <v>9,1,1,01,02,03</v>
          </cell>
          <cell r="B6" t="str">
            <v>Electricidad BC</v>
          </cell>
          <cell r="C6">
            <v>0</v>
          </cell>
          <cell r="D6">
            <v>0</v>
          </cell>
          <cell r="E6">
            <v>0</v>
          </cell>
          <cell r="F6">
            <v>593.61</v>
          </cell>
          <cell r="G6">
            <v>593.61</v>
          </cell>
          <cell r="H6">
            <v>0</v>
          </cell>
        </row>
        <row r="7">
          <cell r="A7" t="str">
            <v>9,1,1,01,02,06</v>
          </cell>
          <cell r="B7" t="str">
            <v>Expensas - BC</v>
          </cell>
          <cell r="C7">
            <v>180346.82</v>
          </cell>
          <cell r="D7">
            <v>165359.03</v>
          </cell>
          <cell r="E7">
            <v>-14987.790000000008</v>
          </cell>
          <cell r="F7">
            <v>241898.86</v>
          </cell>
          <cell r="G7">
            <v>76539.829999999987</v>
          </cell>
          <cell r="H7">
            <v>-815.93</v>
          </cell>
        </row>
        <row r="8">
          <cell r="A8" t="str">
            <v>9,1,1,01,02,07</v>
          </cell>
          <cell r="B8" t="str">
            <v>Gastos de Mantenimiento - BC</v>
          </cell>
          <cell r="C8">
            <v>37615.410000000003</v>
          </cell>
          <cell r="D8">
            <v>38639.410000000003</v>
          </cell>
          <cell r="E8">
            <v>1024</v>
          </cell>
          <cell r="F8">
            <v>38639.410000000003</v>
          </cell>
          <cell r="G8">
            <v>0</v>
          </cell>
          <cell r="H8">
            <v>0</v>
          </cell>
        </row>
        <row r="9">
          <cell r="A9" t="str">
            <v>9,1,1,01,02,08</v>
          </cell>
          <cell r="B9" t="str">
            <v>Impuesto Inmobiliario - BC</v>
          </cell>
          <cell r="C9">
            <v>18472.98</v>
          </cell>
          <cell r="D9">
            <v>18562.09</v>
          </cell>
          <cell r="E9">
            <v>89.110000000000582</v>
          </cell>
          <cell r="F9">
            <v>18562.09</v>
          </cell>
          <cell r="G9">
            <v>0</v>
          </cell>
          <cell r="H9">
            <v>0</v>
          </cell>
        </row>
        <row r="10">
          <cell r="A10" t="str">
            <v>9,1,1,01,02,99</v>
          </cell>
          <cell r="B10" t="str">
            <v>Otros - BC</v>
          </cell>
          <cell r="C10">
            <v>13442.78</v>
          </cell>
          <cell r="D10">
            <v>13447.78</v>
          </cell>
          <cell r="E10">
            <v>5</v>
          </cell>
          <cell r="F10">
            <v>17267.580000000002</v>
          </cell>
          <cell r="G10">
            <v>3819.8000000000011</v>
          </cell>
          <cell r="H10">
            <v>0</v>
          </cell>
        </row>
        <row r="11">
          <cell r="A11" t="str">
            <v>9,1,1,02,01,01</v>
          </cell>
          <cell r="B11" t="str">
            <v>Depreciaciones</v>
          </cell>
          <cell r="C11">
            <v>15673.01</v>
          </cell>
          <cell r="D11">
            <v>18275.28</v>
          </cell>
          <cell r="E11">
            <v>2602.2699999999986</v>
          </cell>
          <cell r="F11">
            <v>20877.55</v>
          </cell>
          <cell r="G11">
            <v>2602.2700000000004</v>
          </cell>
          <cell r="H11">
            <v>2602.27</v>
          </cell>
        </row>
        <row r="12">
          <cell r="A12" t="str">
            <v>9,1,1,02,02,01</v>
          </cell>
          <cell r="B12" t="str">
            <v>ABL IR ud</v>
          </cell>
          <cell r="C12">
            <v>5654</v>
          </cell>
          <cell r="D12">
            <v>5654</v>
          </cell>
          <cell r="E12">
            <v>0</v>
          </cell>
          <cell r="F12">
            <v>5654</v>
          </cell>
          <cell r="G12">
            <v>0</v>
          </cell>
          <cell r="H12">
            <v>600</v>
          </cell>
        </row>
        <row r="13">
          <cell r="A13" t="str">
            <v>9,1,1,02,02,03</v>
          </cell>
          <cell r="B13" t="str">
            <v>Electricidad IR ud</v>
          </cell>
          <cell r="C13">
            <v>0</v>
          </cell>
          <cell r="D13">
            <v>0</v>
          </cell>
          <cell r="E13">
            <v>0</v>
          </cell>
          <cell r="G13">
            <v>0</v>
          </cell>
          <cell r="H13">
            <v>451.14</v>
          </cell>
        </row>
        <row r="14">
          <cell r="A14" t="str">
            <v>9,1,1,02,02,05</v>
          </cell>
          <cell r="B14" t="str">
            <v>Tel‚fono IR ud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130.85</v>
          </cell>
        </row>
        <row r="15">
          <cell r="A15" t="str">
            <v>9,1,1,02,02,06</v>
          </cell>
          <cell r="B15" t="str">
            <v>Expensas IR ud</v>
          </cell>
          <cell r="C15">
            <v>448</v>
          </cell>
          <cell r="D15">
            <v>896</v>
          </cell>
          <cell r="E15">
            <v>448</v>
          </cell>
          <cell r="F15">
            <v>896</v>
          </cell>
          <cell r="G15">
            <v>0</v>
          </cell>
          <cell r="H15">
            <v>448</v>
          </cell>
        </row>
        <row r="16">
          <cell r="A16" t="str">
            <v>9,1,1,02,02,07</v>
          </cell>
          <cell r="B16" t="str">
            <v>Gastos de Mantenimiento IR ud</v>
          </cell>
          <cell r="C16">
            <v>5645.07</v>
          </cell>
          <cell r="D16">
            <v>5989.07</v>
          </cell>
          <cell r="E16">
            <v>344</v>
          </cell>
          <cell r="F16">
            <v>7021.07</v>
          </cell>
          <cell r="G16">
            <v>1032</v>
          </cell>
          <cell r="H16">
            <v>838</v>
          </cell>
        </row>
        <row r="17">
          <cell r="A17" t="str">
            <v>9,1,1,02,02,08</v>
          </cell>
          <cell r="B17" t="str">
            <v>Gastos de Eventos IR ud</v>
          </cell>
          <cell r="C17">
            <v>965</v>
          </cell>
          <cell r="D17">
            <v>4080</v>
          </cell>
          <cell r="E17">
            <v>3115</v>
          </cell>
          <cell r="F17">
            <v>6758.75</v>
          </cell>
          <cell r="G17">
            <v>2678.75</v>
          </cell>
          <cell r="H17">
            <v>0</v>
          </cell>
        </row>
        <row r="18">
          <cell r="A18" t="str">
            <v>9,1,2,01,01,00</v>
          </cell>
          <cell r="B18" t="str">
            <v>Sueldos</v>
          </cell>
          <cell r="C18">
            <v>57474.400000000001</v>
          </cell>
          <cell r="D18">
            <v>63354.93</v>
          </cell>
          <cell r="E18">
            <v>5880.5299999999988</v>
          </cell>
          <cell r="F18">
            <v>69118.22</v>
          </cell>
          <cell r="G18">
            <v>5763.2900000000009</v>
          </cell>
          <cell r="H18">
            <v>5644.16</v>
          </cell>
        </row>
        <row r="19">
          <cell r="A19" t="str">
            <v>9,1,2,01,02,00</v>
          </cell>
          <cell r="B19" t="str">
            <v>SAC</v>
          </cell>
          <cell r="C19">
            <v>2428.42</v>
          </cell>
          <cell r="D19">
            <v>3511.75</v>
          </cell>
          <cell r="E19">
            <v>1083.33</v>
          </cell>
          <cell r="F19">
            <v>4595.08</v>
          </cell>
          <cell r="G19">
            <v>1083.33</v>
          </cell>
          <cell r="H19">
            <v>1083.33</v>
          </cell>
        </row>
        <row r="20">
          <cell r="A20" t="str">
            <v>9,1,2,01,04,00</v>
          </cell>
          <cell r="B20" t="str">
            <v>Indemnizaciones</v>
          </cell>
          <cell r="C20">
            <v>33477.800000000003</v>
          </cell>
          <cell r="D20">
            <v>33477.800000000003</v>
          </cell>
          <cell r="E20">
            <v>0</v>
          </cell>
          <cell r="F20">
            <v>33477.800000000003</v>
          </cell>
          <cell r="G20">
            <v>0</v>
          </cell>
          <cell r="H20">
            <v>0</v>
          </cell>
        </row>
        <row r="21">
          <cell r="A21" t="str">
            <v>9,1,2,01,06,00</v>
          </cell>
          <cell r="B21" t="str">
            <v>Cargas Sociales</v>
          </cell>
          <cell r="C21">
            <v>15583.57</v>
          </cell>
          <cell r="D21">
            <v>17023.68</v>
          </cell>
          <cell r="E21">
            <v>1440.1100000000006</v>
          </cell>
          <cell r="F21">
            <v>18774.07</v>
          </cell>
          <cell r="G21">
            <v>1750.3899999999994</v>
          </cell>
          <cell r="H21">
            <v>1930.39</v>
          </cell>
        </row>
        <row r="22">
          <cell r="A22" t="str">
            <v>9,1,2,01,07,00</v>
          </cell>
          <cell r="B22" t="str">
            <v>Seguros</v>
          </cell>
          <cell r="C22">
            <v>400.84</v>
          </cell>
          <cell r="D22">
            <v>400.84</v>
          </cell>
          <cell r="E22">
            <v>0</v>
          </cell>
          <cell r="F22">
            <v>400.84</v>
          </cell>
          <cell r="G22">
            <v>0</v>
          </cell>
          <cell r="H22">
            <v>63.19</v>
          </cell>
        </row>
        <row r="23">
          <cell r="A23" t="str">
            <v>9,1,2,01,09,00</v>
          </cell>
          <cell r="B23" t="str">
            <v>Excedente Vacaciones</v>
          </cell>
          <cell r="C23">
            <v>606.66</v>
          </cell>
          <cell r="D23">
            <v>707.77</v>
          </cell>
          <cell r="E23">
            <v>101.11000000000001</v>
          </cell>
          <cell r="F23">
            <v>808.88</v>
          </cell>
          <cell r="G23">
            <v>101.11000000000001</v>
          </cell>
          <cell r="H23">
            <v>973.95</v>
          </cell>
        </row>
        <row r="24">
          <cell r="A24" t="str">
            <v>9,1,2,02,02,00</v>
          </cell>
          <cell r="B24" t="str">
            <v>Honorarios Contables</v>
          </cell>
          <cell r="C24">
            <v>9000</v>
          </cell>
          <cell r="D24">
            <v>9000</v>
          </cell>
          <cell r="E24">
            <v>0</v>
          </cell>
          <cell r="F24">
            <v>12000</v>
          </cell>
          <cell r="G24">
            <v>3000</v>
          </cell>
          <cell r="H24">
            <v>3000</v>
          </cell>
        </row>
        <row r="25">
          <cell r="A25" t="str">
            <v>9,1,2,02,03,00</v>
          </cell>
          <cell r="B25" t="str">
            <v>Honorarios Juridicos</v>
          </cell>
          <cell r="C25">
            <v>16197.7</v>
          </cell>
          <cell r="D25">
            <v>16197.7</v>
          </cell>
          <cell r="E25">
            <v>0</v>
          </cell>
          <cell r="F25">
            <v>19165.830000000002</v>
          </cell>
          <cell r="G25">
            <v>2968.130000000001</v>
          </cell>
          <cell r="H25">
            <v>1541.5</v>
          </cell>
        </row>
        <row r="26">
          <cell r="A26" t="str">
            <v>9,1,2,02,04,00</v>
          </cell>
          <cell r="B26" t="str">
            <v>Honorarios Impositivos</v>
          </cell>
          <cell r="C26">
            <v>2400</v>
          </cell>
          <cell r="D26">
            <v>2400</v>
          </cell>
          <cell r="E26">
            <v>0</v>
          </cell>
          <cell r="F26">
            <v>2800</v>
          </cell>
          <cell r="G26">
            <v>400</v>
          </cell>
          <cell r="H26">
            <v>800</v>
          </cell>
        </row>
        <row r="27">
          <cell r="A27" t="str">
            <v>9,1,2,03,01,00</v>
          </cell>
          <cell r="B27" t="str">
            <v>Honorarios Convenio Administrat</v>
          </cell>
          <cell r="D27">
            <v>0</v>
          </cell>
          <cell r="E27">
            <v>0</v>
          </cell>
          <cell r="G27">
            <v>0</v>
          </cell>
          <cell r="H27">
            <v>0</v>
          </cell>
        </row>
        <row r="28">
          <cell r="A28" t="str">
            <v>9,1,2,04,01,00</v>
          </cell>
          <cell r="B28" t="str">
            <v>Refrigerios y Cafeter¡a</v>
          </cell>
          <cell r="C28">
            <v>2648.11</v>
          </cell>
          <cell r="D28">
            <v>2998.11</v>
          </cell>
          <cell r="E28">
            <v>350</v>
          </cell>
          <cell r="F28">
            <v>4060.69</v>
          </cell>
          <cell r="G28">
            <v>1062.58</v>
          </cell>
          <cell r="H28">
            <v>350</v>
          </cell>
        </row>
        <row r="29">
          <cell r="A29" t="str">
            <v>9,1,2,05,01,00</v>
          </cell>
          <cell r="B29" t="str">
            <v>Librer¡a y Papeler¡a</v>
          </cell>
          <cell r="C29">
            <v>1221.7</v>
          </cell>
          <cell r="D29">
            <v>2847.42</v>
          </cell>
          <cell r="E29">
            <v>1625.72</v>
          </cell>
          <cell r="F29">
            <v>3059.6</v>
          </cell>
          <cell r="G29">
            <v>212.17999999999984</v>
          </cell>
          <cell r="H29">
            <v>15.5</v>
          </cell>
        </row>
        <row r="30">
          <cell r="A30" t="str">
            <v>9,1,2,05,03,00</v>
          </cell>
          <cell r="B30" t="str">
            <v>Fotocopias</v>
          </cell>
          <cell r="C30">
            <v>210</v>
          </cell>
          <cell r="D30">
            <v>210</v>
          </cell>
          <cell r="E30">
            <v>0</v>
          </cell>
          <cell r="F30">
            <v>210</v>
          </cell>
          <cell r="G30">
            <v>0</v>
          </cell>
          <cell r="H30">
            <v>0</v>
          </cell>
        </row>
        <row r="31">
          <cell r="A31" t="str">
            <v>9,1,2,05,04,00</v>
          </cell>
          <cell r="B31" t="str">
            <v>Correo</v>
          </cell>
          <cell r="C31">
            <v>334.14</v>
          </cell>
          <cell r="D31">
            <v>388.44</v>
          </cell>
          <cell r="E31">
            <v>54.300000000000011</v>
          </cell>
          <cell r="F31">
            <v>448.69</v>
          </cell>
          <cell r="G31">
            <v>60.25</v>
          </cell>
          <cell r="H31">
            <v>0</v>
          </cell>
        </row>
        <row r="32">
          <cell r="A32" t="str">
            <v>9,1,2,05,07,00</v>
          </cell>
          <cell r="B32" t="str">
            <v>Certificaciones</v>
          </cell>
          <cell r="C32">
            <v>16</v>
          </cell>
          <cell r="D32">
            <v>32</v>
          </cell>
          <cell r="E32">
            <v>16</v>
          </cell>
          <cell r="F32">
            <v>104.58</v>
          </cell>
          <cell r="G32">
            <v>72.58</v>
          </cell>
          <cell r="H32">
            <v>0</v>
          </cell>
        </row>
        <row r="33">
          <cell r="A33" t="str">
            <v>9,1,2,05,08,00</v>
          </cell>
          <cell r="B33" t="str">
            <v>Limpieza de Oficinas</v>
          </cell>
          <cell r="C33">
            <v>1920</v>
          </cell>
          <cell r="D33">
            <v>1920</v>
          </cell>
          <cell r="E33">
            <v>0</v>
          </cell>
          <cell r="F33">
            <v>2688</v>
          </cell>
          <cell r="G33">
            <v>768</v>
          </cell>
          <cell r="H33">
            <v>0</v>
          </cell>
        </row>
        <row r="34">
          <cell r="A34" t="str">
            <v>9,1,2,05,09,00</v>
          </cell>
          <cell r="B34" t="str">
            <v>Vigilancia</v>
          </cell>
          <cell r="C34">
            <v>596.4</v>
          </cell>
          <cell r="D34">
            <v>596.4</v>
          </cell>
          <cell r="E34">
            <v>0</v>
          </cell>
          <cell r="F34">
            <v>596.4</v>
          </cell>
          <cell r="G34">
            <v>0</v>
          </cell>
          <cell r="H34">
            <v>0</v>
          </cell>
        </row>
        <row r="35">
          <cell r="A35" t="str">
            <v>9,1,2,05,10,00</v>
          </cell>
          <cell r="B35" t="str">
            <v>Vi ticos</v>
          </cell>
          <cell r="C35">
            <v>8609.24</v>
          </cell>
          <cell r="D35">
            <v>8609.24</v>
          </cell>
          <cell r="E35">
            <v>0</v>
          </cell>
          <cell r="F35">
            <v>9732.67</v>
          </cell>
          <cell r="G35">
            <v>1123.4300000000003</v>
          </cell>
          <cell r="H35">
            <v>77.44</v>
          </cell>
        </row>
        <row r="36">
          <cell r="A36" t="str">
            <v>9,1,2,05,20,00</v>
          </cell>
          <cell r="B36" t="str">
            <v>ABL</v>
          </cell>
          <cell r="C36">
            <v>21.4</v>
          </cell>
          <cell r="D36">
            <v>21.4</v>
          </cell>
          <cell r="E36">
            <v>0</v>
          </cell>
          <cell r="F36">
            <v>21.4</v>
          </cell>
          <cell r="G36">
            <v>0</v>
          </cell>
          <cell r="H36">
            <v>0</v>
          </cell>
        </row>
        <row r="37">
          <cell r="A37" t="str">
            <v>9,1,2,05,23,00</v>
          </cell>
          <cell r="B37" t="str">
            <v>Tel‚fonos</v>
          </cell>
          <cell r="C37">
            <v>1966.81</v>
          </cell>
          <cell r="D37">
            <v>1966.81</v>
          </cell>
          <cell r="E37">
            <v>0</v>
          </cell>
          <cell r="F37">
            <v>5354.96</v>
          </cell>
          <cell r="G37">
            <v>3388.15</v>
          </cell>
          <cell r="H37">
            <v>632.05999999999995</v>
          </cell>
        </row>
        <row r="38">
          <cell r="A38" t="str">
            <v>9,1,2,05,25,00</v>
          </cell>
          <cell r="B38" t="str">
            <v>Patentes</v>
          </cell>
          <cell r="C38">
            <v>895.97</v>
          </cell>
          <cell r="D38">
            <v>895.97</v>
          </cell>
          <cell r="E38">
            <v>0</v>
          </cell>
          <cell r="F38">
            <v>895.97</v>
          </cell>
          <cell r="G38">
            <v>0</v>
          </cell>
          <cell r="H38">
            <v>0</v>
          </cell>
        </row>
        <row r="39">
          <cell r="A39" t="str">
            <v>9,1,2,05,42,00</v>
          </cell>
          <cell r="B39" t="str">
            <v>Seguros Varios</v>
          </cell>
          <cell r="C39">
            <v>421.03</v>
          </cell>
          <cell r="D39">
            <v>421.03</v>
          </cell>
          <cell r="E39">
            <v>0</v>
          </cell>
          <cell r="F39">
            <v>421.03</v>
          </cell>
          <cell r="G39">
            <v>0</v>
          </cell>
          <cell r="H39">
            <v>0</v>
          </cell>
        </row>
        <row r="40">
          <cell r="A40" t="str">
            <v>9,1,2,10,99,00</v>
          </cell>
          <cell r="B40" t="str">
            <v>Varios de Mantenimiento</v>
          </cell>
          <cell r="C40">
            <v>740.43</v>
          </cell>
          <cell r="D40">
            <v>740.43</v>
          </cell>
          <cell r="E40">
            <v>0</v>
          </cell>
          <cell r="F40">
            <v>765.43</v>
          </cell>
          <cell r="G40">
            <v>25</v>
          </cell>
          <cell r="H40">
            <v>0</v>
          </cell>
        </row>
        <row r="41">
          <cell r="A41" t="str">
            <v>9,1,2,12,01,00</v>
          </cell>
          <cell r="B41" t="str">
            <v>Multas</v>
          </cell>
          <cell r="C41">
            <v>169.07</v>
          </cell>
          <cell r="D41">
            <v>169.07</v>
          </cell>
          <cell r="E41">
            <v>0</v>
          </cell>
          <cell r="F41">
            <v>682.2</v>
          </cell>
          <cell r="G41">
            <v>513.13000000000011</v>
          </cell>
          <cell r="H41">
            <v>2695</v>
          </cell>
        </row>
        <row r="42">
          <cell r="A42" t="str">
            <v>9,1,2,12,02,00</v>
          </cell>
          <cell r="B42" t="str">
            <v>Gastos Judiciales</v>
          </cell>
          <cell r="C42">
            <v>300</v>
          </cell>
          <cell r="D42">
            <v>300</v>
          </cell>
          <cell r="E42">
            <v>0</v>
          </cell>
          <cell r="F42">
            <v>300</v>
          </cell>
          <cell r="G42">
            <v>0</v>
          </cell>
          <cell r="H42">
            <v>0</v>
          </cell>
        </row>
        <row r="43">
          <cell r="A43" t="str">
            <v>9,1,2,12,99,00</v>
          </cell>
          <cell r="B43" t="str">
            <v>Varios Diversos</v>
          </cell>
          <cell r="C43">
            <v>91.2</v>
          </cell>
          <cell r="D43">
            <v>91.2</v>
          </cell>
          <cell r="E43">
            <v>0</v>
          </cell>
          <cell r="F43">
            <v>91.2</v>
          </cell>
          <cell r="G43">
            <v>0</v>
          </cell>
          <cell r="H43">
            <v>0</v>
          </cell>
        </row>
        <row r="44">
          <cell r="A44" t="str">
            <v>9,1,3,02,01,00</v>
          </cell>
          <cell r="B44" t="str">
            <v>Sellados Ventas (Recupero)</v>
          </cell>
          <cell r="C44">
            <v>-4689.16</v>
          </cell>
          <cell r="D44">
            <v>-4689.16</v>
          </cell>
          <cell r="E44">
            <v>0</v>
          </cell>
          <cell r="F44">
            <v>-5041.66</v>
          </cell>
          <cell r="G44">
            <v>-352.5</v>
          </cell>
          <cell r="H44">
            <v>-1263.3399999999999</v>
          </cell>
        </row>
        <row r="45">
          <cell r="A45" t="str">
            <v>9,1,3,03,01,00</v>
          </cell>
          <cell r="B45" t="str">
            <v>Impuestos y Gs. de Escrib. Vent</v>
          </cell>
          <cell r="C45">
            <v>149680.75</v>
          </cell>
          <cell r="D45">
            <v>149680.75</v>
          </cell>
          <cell r="E45">
            <v>0</v>
          </cell>
          <cell r="F45">
            <v>156408.16</v>
          </cell>
          <cell r="G45">
            <v>6727.4100000000035</v>
          </cell>
          <cell r="H45">
            <v>-36355.15</v>
          </cell>
        </row>
        <row r="46">
          <cell r="A46" t="str">
            <v>9,1,3,06,01,00</v>
          </cell>
          <cell r="B46" t="str">
            <v>Gastos de Gesti¢n Comercial Ven</v>
          </cell>
          <cell r="C46">
            <v>5010.49</v>
          </cell>
          <cell r="D46">
            <v>5010.49</v>
          </cell>
          <cell r="E46">
            <v>0</v>
          </cell>
          <cell r="F46">
            <v>5010.49</v>
          </cell>
          <cell r="G46">
            <v>0</v>
          </cell>
          <cell r="H46">
            <v>0</v>
          </cell>
        </row>
        <row r="47">
          <cell r="A47" t="str">
            <v>9,1,3,07,01,00</v>
          </cell>
          <cell r="B47" t="str">
            <v>Publicidad Ventas</v>
          </cell>
          <cell r="C47">
            <v>10072.36</v>
          </cell>
          <cell r="D47">
            <v>10860.69</v>
          </cell>
          <cell r="E47">
            <v>788.32999999999993</v>
          </cell>
          <cell r="F47">
            <v>10860.69</v>
          </cell>
          <cell r="G47">
            <v>0</v>
          </cell>
          <cell r="H47">
            <v>714</v>
          </cell>
        </row>
        <row r="48">
          <cell r="A48" t="str">
            <v>9,1,4,01,04,00</v>
          </cell>
          <cell r="B48" t="str">
            <v>Intereses Ds Impositivas y Prev</v>
          </cell>
          <cell r="C48">
            <v>4.0599999999999996</v>
          </cell>
          <cell r="D48">
            <v>4.0599999999999996</v>
          </cell>
          <cell r="E48">
            <v>0</v>
          </cell>
          <cell r="F48">
            <v>4.0599999999999996</v>
          </cell>
          <cell r="G48">
            <v>0</v>
          </cell>
          <cell r="H48">
            <v>10.82</v>
          </cell>
        </row>
        <row r="49">
          <cell r="A49" t="str">
            <v>9,1,4,01,05,00</v>
          </cell>
          <cell r="B49" t="str">
            <v>Otros Intereses Pagados</v>
          </cell>
          <cell r="C49">
            <v>52188.4</v>
          </cell>
          <cell r="D49">
            <v>52188.4</v>
          </cell>
          <cell r="E49">
            <v>0</v>
          </cell>
          <cell r="F49">
            <v>52188.4</v>
          </cell>
          <cell r="G49">
            <v>0</v>
          </cell>
          <cell r="H49">
            <v>0</v>
          </cell>
        </row>
        <row r="50">
          <cell r="A50" t="str">
            <v>9,1,4,02,02,00</v>
          </cell>
          <cell r="B50" t="str">
            <v>Rtdo. por Tenencia T¡tulos</v>
          </cell>
          <cell r="C50">
            <v>0</v>
          </cell>
          <cell r="D50">
            <v>77.89</v>
          </cell>
          <cell r="E50">
            <v>77.89</v>
          </cell>
          <cell r="F50">
            <v>28.71</v>
          </cell>
          <cell r="G50">
            <v>-49.18</v>
          </cell>
          <cell r="H50">
            <v>-28.71</v>
          </cell>
        </row>
        <row r="51">
          <cell r="A51" t="str">
            <v>9,1,4,02,08,00</v>
          </cell>
          <cell r="B51" t="str">
            <v>Rtdo Fideicomiso</v>
          </cell>
          <cell r="C51">
            <v>59971.3</v>
          </cell>
          <cell r="D51">
            <v>59971.3</v>
          </cell>
          <cell r="E51">
            <v>0</v>
          </cell>
          <cell r="F51">
            <v>59971.3</v>
          </cell>
          <cell r="G51">
            <v>0</v>
          </cell>
          <cell r="H51">
            <v>22967.919999999998</v>
          </cell>
        </row>
        <row r="52">
          <cell r="A52" t="str">
            <v>9,1,4,03,01,00</v>
          </cell>
          <cell r="B52" t="str">
            <v>Diferencia de Cambio</v>
          </cell>
          <cell r="C52">
            <v>608.04</v>
          </cell>
          <cell r="D52">
            <v>-8048.6500000000005</v>
          </cell>
          <cell r="E52">
            <v>-8656.69</v>
          </cell>
          <cell r="F52">
            <v>-9329.92</v>
          </cell>
          <cell r="G52">
            <v>-1281.2699999999995</v>
          </cell>
          <cell r="H52">
            <v>-491.74</v>
          </cell>
        </row>
        <row r="53">
          <cell r="A53" t="str">
            <v>9,1,4,05,04,00</v>
          </cell>
          <cell r="B53" t="str">
            <v>Ajustes por Redondeo</v>
          </cell>
          <cell r="C53">
            <v>3.74</v>
          </cell>
          <cell r="D53">
            <v>3.2300000000000004</v>
          </cell>
          <cell r="E53">
            <v>-0.50999999999999979</v>
          </cell>
          <cell r="F53">
            <v>6.26</v>
          </cell>
          <cell r="G53">
            <v>3.0299999999999994</v>
          </cell>
          <cell r="H53">
            <v>1.53</v>
          </cell>
        </row>
        <row r="54">
          <cell r="A54" t="str">
            <v>9,1,4,06,02,00</v>
          </cell>
          <cell r="B54" t="str">
            <v>Gtos. Bancarios Otros Bancos</v>
          </cell>
          <cell r="C54">
            <v>6609.82</v>
          </cell>
          <cell r="D54">
            <v>6930.3099999999995</v>
          </cell>
          <cell r="E54">
            <v>320.48999999999978</v>
          </cell>
          <cell r="F54">
            <v>7346.55</v>
          </cell>
          <cell r="G54">
            <v>416.24000000000069</v>
          </cell>
          <cell r="H54">
            <v>421.82</v>
          </cell>
        </row>
        <row r="55">
          <cell r="A55" t="str">
            <v>9,1,4,06,04,00</v>
          </cell>
          <cell r="B55" t="str">
            <v>Impuesto deb y cred Ley de Cmpe</v>
          </cell>
          <cell r="C55">
            <v>30519.11</v>
          </cell>
          <cell r="D55">
            <v>33872.11</v>
          </cell>
          <cell r="E55">
            <v>3353</v>
          </cell>
          <cell r="F55">
            <v>37314.76</v>
          </cell>
          <cell r="G55">
            <v>3442.6500000000015</v>
          </cell>
          <cell r="H55">
            <v>1524.61</v>
          </cell>
        </row>
        <row r="56">
          <cell r="A56" t="str">
            <v>9,1,5,01,01,00</v>
          </cell>
          <cell r="B56" t="str">
            <v>IVA No Computable</v>
          </cell>
          <cell r="C56">
            <v>45707.12</v>
          </cell>
          <cell r="D56">
            <v>48846.76</v>
          </cell>
          <cell r="E56">
            <v>3139.6399999999994</v>
          </cell>
          <cell r="F56">
            <v>52853.65</v>
          </cell>
          <cell r="G56">
            <v>4006.8899999999994</v>
          </cell>
          <cell r="H56">
            <v>4109.8</v>
          </cell>
        </row>
        <row r="57">
          <cell r="A57" t="str">
            <v>9,1,5,03,01,00</v>
          </cell>
          <cell r="B57" t="str">
            <v>Amortizaci¢n Intangibles</v>
          </cell>
          <cell r="C57">
            <v>22180.39</v>
          </cell>
          <cell r="D57">
            <v>22180.39</v>
          </cell>
          <cell r="E57">
            <v>0</v>
          </cell>
          <cell r="F57">
            <v>23423.99</v>
          </cell>
          <cell r="G57">
            <v>1243.6000000000022</v>
          </cell>
          <cell r="H57">
            <v>52916.21</v>
          </cell>
        </row>
        <row r="58">
          <cell r="A58" t="str">
            <v>9,1,5,03,02,00</v>
          </cell>
          <cell r="B58" t="str">
            <v>Amortizaci¢n Intangibles reclas</v>
          </cell>
          <cell r="C58">
            <v>17923.12</v>
          </cell>
          <cell r="D58">
            <v>17923.12</v>
          </cell>
          <cell r="E58">
            <v>0</v>
          </cell>
          <cell r="F58">
            <v>18937.64</v>
          </cell>
          <cell r="G58">
            <v>1014.5200000000004</v>
          </cell>
          <cell r="H58">
            <v>-13109.44</v>
          </cell>
        </row>
        <row r="59">
          <cell r="A59" t="str">
            <v>9,2,1,01,01,01</v>
          </cell>
          <cell r="B59" t="str">
            <v>Terrenos</v>
          </cell>
          <cell r="C59">
            <v>-462253.39</v>
          </cell>
          <cell r="D59">
            <v>-462253.39</v>
          </cell>
          <cell r="E59">
            <v>0</v>
          </cell>
          <cell r="F59">
            <v>-486753.39</v>
          </cell>
          <cell r="G59">
            <v>-24500</v>
          </cell>
          <cell r="H59">
            <v>-788797.94</v>
          </cell>
        </row>
        <row r="60">
          <cell r="A60" t="str">
            <v>9,2,1,01,01,02</v>
          </cell>
          <cell r="B60" t="str">
            <v>Comisiones Cobradas</v>
          </cell>
          <cell r="C60">
            <v>-26155.15</v>
          </cell>
          <cell r="D60">
            <v>-26155.15</v>
          </cell>
          <cell r="E60">
            <v>0</v>
          </cell>
          <cell r="F60">
            <v>-27205.15</v>
          </cell>
          <cell r="G60">
            <v>-1050</v>
          </cell>
          <cell r="H60">
            <v>-2310</v>
          </cell>
        </row>
        <row r="61">
          <cell r="A61" t="str">
            <v>9,2,1,02,01,00</v>
          </cell>
          <cell r="B61" t="str">
            <v>Casa Principal</v>
          </cell>
          <cell r="C61">
            <v>-33957.07</v>
          </cell>
          <cell r="D61">
            <v>-38957.07</v>
          </cell>
          <cell r="E61">
            <v>-5000</v>
          </cell>
          <cell r="F61">
            <v>-41957.07</v>
          </cell>
          <cell r="G61">
            <v>-3000</v>
          </cell>
          <cell r="H61">
            <v>-18000</v>
          </cell>
        </row>
        <row r="62">
          <cell r="A62" t="str">
            <v>9,2,1,02,02,00</v>
          </cell>
          <cell r="B62" t="str">
            <v>Locales Comerciales</v>
          </cell>
          <cell r="C62">
            <v>-9900</v>
          </cell>
          <cell r="D62">
            <v>-11550</v>
          </cell>
          <cell r="E62">
            <v>-1650</v>
          </cell>
          <cell r="F62">
            <v>-13200</v>
          </cell>
          <cell r="G62">
            <v>-1650</v>
          </cell>
          <cell r="H62">
            <v>-1698.14</v>
          </cell>
        </row>
        <row r="63">
          <cell r="A63" t="str">
            <v>9,2,1,03,02,02</v>
          </cell>
          <cell r="B63" t="str">
            <v>Administraci¢n de Cuentas Cor</v>
          </cell>
          <cell r="C63">
            <v>-1859.5</v>
          </cell>
          <cell r="D63">
            <v>-2147.35</v>
          </cell>
          <cell r="E63">
            <v>-287.84999999999991</v>
          </cell>
          <cell r="F63">
            <v>-2435.1999999999998</v>
          </cell>
          <cell r="G63">
            <v>-287.84999999999991</v>
          </cell>
          <cell r="H63">
            <v>0</v>
          </cell>
        </row>
        <row r="64">
          <cell r="A64" t="str">
            <v>9,2,1,04,01,01</v>
          </cell>
          <cell r="B64" t="str">
            <v>Terrenos</v>
          </cell>
          <cell r="C64">
            <v>-46949.97</v>
          </cell>
          <cell r="D64">
            <v>-47182.23</v>
          </cell>
          <cell r="E64">
            <v>-232.26000000000204</v>
          </cell>
          <cell r="F64">
            <v>-47412.05</v>
          </cell>
          <cell r="G64">
            <v>-229.81999999999971</v>
          </cell>
          <cell r="H64">
            <v>-227.35</v>
          </cell>
        </row>
        <row r="65">
          <cell r="A65" t="str">
            <v>9,2,1,04,02,01</v>
          </cell>
          <cell r="B65" t="str">
            <v>Intereses Punitorios</v>
          </cell>
          <cell r="C65">
            <v>-6826.43</v>
          </cell>
          <cell r="D65">
            <v>-6826.43</v>
          </cell>
          <cell r="E65">
            <v>0</v>
          </cell>
          <cell r="F65">
            <v>-6826.44</v>
          </cell>
          <cell r="G65">
            <v>-9.999999999308784E-3</v>
          </cell>
          <cell r="H65">
            <v>-417.5</v>
          </cell>
        </row>
        <row r="66">
          <cell r="A66" t="str">
            <v>9,2,1,10,01,00</v>
          </cell>
          <cell r="B66" t="str">
            <v>Ingresos Brutos por Ventas</v>
          </cell>
          <cell r="C66">
            <v>50093.66</v>
          </cell>
          <cell r="D66">
            <v>50107.140000000007</v>
          </cell>
          <cell r="E66">
            <v>13.480000000003201</v>
          </cell>
          <cell r="F66">
            <v>50855.62</v>
          </cell>
          <cell r="G66">
            <v>748.47999999999593</v>
          </cell>
          <cell r="H66">
            <v>2577.25</v>
          </cell>
        </row>
        <row r="67">
          <cell r="A67" t="str">
            <v>9,2,1,10,02,00</v>
          </cell>
          <cell r="B67" t="str">
            <v>Ingresos Brutos por Alquileres</v>
          </cell>
          <cell r="C67">
            <v>1377.08</v>
          </cell>
          <cell r="D67">
            <v>1606.84</v>
          </cell>
          <cell r="E67">
            <v>229.76</v>
          </cell>
          <cell r="F67">
            <v>1767.5</v>
          </cell>
          <cell r="G67">
            <v>160.66000000000008</v>
          </cell>
          <cell r="H67">
            <v>680.58</v>
          </cell>
        </row>
        <row r="68">
          <cell r="A68" t="str">
            <v>9,2,1,10,03,00</v>
          </cell>
          <cell r="B68" t="str">
            <v>Ingresos Brutos por Comisiones</v>
          </cell>
          <cell r="C68">
            <v>1543.44</v>
          </cell>
          <cell r="D68">
            <v>1543.44</v>
          </cell>
          <cell r="E68">
            <v>0</v>
          </cell>
          <cell r="F68">
            <v>1605.97</v>
          </cell>
          <cell r="G68">
            <v>62.529999999999973</v>
          </cell>
          <cell r="H68">
            <v>137.56</v>
          </cell>
        </row>
        <row r="69">
          <cell r="A69" t="str">
            <v>9,2,1,10,04,00</v>
          </cell>
          <cell r="B69" t="str">
            <v>Ingresos Brutos por Intereses</v>
          </cell>
          <cell r="C69">
            <v>70.38</v>
          </cell>
          <cell r="D69">
            <v>71.69</v>
          </cell>
          <cell r="E69">
            <v>1.3100000000000023</v>
          </cell>
          <cell r="F69">
            <v>71.69</v>
          </cell>
          <cell r="G69">
            <v>0</v>
          </cell>
          <cell r="H69">
            <v>4.38</v>
          </cell>
        </row>
        <row r="70">
          <cell r="A70" t="str">
            <v>9,2,1,10,05,00</v>
          </cell>
          <cell r="B70" t="str">
            <v>Ingresos Brutos Otros Conceptos</v>
          </cell>
          <cell r="C70">
            <v>847.23</v>
          </cell>
          <cell r="D70">
            <v>961.96</v>
          </cell>
          <cell r="E70">
            <v>114.73000000000002</v>
          </cell>
          <cell r="F70">
            <v>1114.8499999999999</v>
          </cell>
          <cell r="G70">
            <v>152.88999999999987</v>
          </cell>
          <cell r="H70">
            <v>242.98</v>
          </cell>
        </row>
        <row r="71">
          <cell r="A71" t="str">
            <v>9,2,2,02,11,00</v>
          </cell>
          <cell r="B71" t="str">
            <v>Resultado F.C.I.</v>
          </cell>
          <cell r="C71">
            <v>-15930.56</v>
          </cell>
          <cell r="D71">
            <v>-16161.07</v>
          </cell>
          <cell r="E71">
            <v>-230.51000000000022</v>
          </cell>
          <cell r="F71">
            <v>-16161.07</v>
          </cell>
          <cell r="G71">
            <v>0</v>
          </cell>
          <cell r="H71">
            <v>-281.10000000000002</v>
          </cell>
        </row>
        <row r="72">
          <cell r="A72" t="str">
            <v>9,2,2,02,13,00</v>
          </cell>
          <cell r="B72" t="str">
            <v>Valuaci¢n Bonos fideicomiso</v>
          </cell>
          <cell r="C72">
            <v>87868.98</v>
          </cell>
          <cell r="D72">
            <v>84462.33</v>
          </cell>
          <cell r="E72">
            <v>-3406.6499999999942</v>
          </cell>
          <cell r="F72">
            <v>81010.8</v>
          </cell>
          <cell r="G72">
            <v>-3451.5299999999988</v>
          </cell>
          <cell r="H72">
            <v>-1074.0900000000256</v>
          </cell>
        </row>
        <row r="73">
          <cell r="A73" t="str">
            <v>9,2,2,03,01,00</v>
          </cell>
          <cell r="B73" t="str">
            <v>Diferencia de Cambio</v>
          </cell>
          <cell r="C73">
            <v>0</v>
          </cell>
          <cell r="D73">
            <v>-182716.08</v>
          </cell>
          <cell r="E73">
            <v>-182716.08</v>
          </cell>
          <cell r="F73">
            <v>-184884.92</v>
          </cell>
          <cell r="G73">
            <v>-2168.8400000000256</v>
          </cell>
          <cell r="H73">
            <v>-8132.68</v>
          </cell>
        </row>
        <row r="74">
          <cell r="A74" t="str">
            <v>9,2,4,02,01,00</v>
          </cell>
          <cell r="B74" t="str">
            <v>Recupero de Gastos Varios</v>
          </cell>
          <cell r="C74">
            <v>-1175</v>
          </cell>
          <cell r="D74">
            <v>-1175</v>
          </cell>
          <cell r="E74">
            <v>0</v>
          </cell>
          <cell r="F74">
            <v>-1399</v>
          </cell>
          <cell r="G74">
            <v>-224</v>
          </cell>
          <cell r="H74">
            <v>-4463.8</v>
          </cell>
        </row>
        <row r="75">
          <cell r="A75" t="str">
            <v>9,2,4,03,01,00</v>
          </cell>
          <cell r="B75" t="str">
            <v>Diversos</v>
          </cell>
          <cell r="C75">
            <v>-13268.27</v>
          </cell>
          <cell r="D75">
            <v>-13268.27</v>
          </cell>
          <cell r="E75">
            <v>0</v>
          </cell>
          <cell r="F75">
            <v>-13268.27</v>
          </cell>
          <cell r="G75">
            <v>0</v>
          </cell>
          <cell r="H75">
            <v>-2882.28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r_libertador"/>
      <sheetName val="otr_rio"/>
      <sheetName val="OTR_RUMAALA"/>
      <sheetName val="grafos"/>
      <sheetName val="Base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s"/>
      <sheetName val="Datos del Balance"/>
      <sheetName val="Armador"/>
      <sheetName val="Saldos"/>
      <sheetName val="Bce Patrim"/>
      <sheetName val="EEPN"/>
      <sheetName val="EOAF"/>
      <sheetName val="EOAF (2)"/>
      <sheetName val="PT EOAF"/>
      <sheetName val="Armado nota numérica"/>
      <sheetName val="nota numérica"/>
      <sheetName val="RT12"/>
      <sheetName val="RT12-apertura"/>
      <sheetName val="ANEXO A"/>
      <sheetName val="ANEXO C"/>
      <sheetName val="ANEXO E"/>
      <sheetName val="ANEXO G"/>
      <sheetName val="ANEXO F"/>
      <sheetName val="Edo Rdos"/>
      <sheetName val="ANEXO H"/>
      <sheetName val="INDICES"/>
    </sheetNames>
    <sheetDataSet>
      <sheetData sheetId="0"/>
      <sheetData sheetId="1" refreshError="1">
        <row r="8">
          <cell r="B8">
            <v>38442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 109"/>
      <sheetName val="Form 122"/>
      <sheetName val="Conciliación de Retenciones"/>
      <sheetName val="Resumen Retenciones a Ingresar"/>
      <sheetName val="Mayor Ret. IVA Local"/>
      <sheetName val="Hechauka Ret. Locales (A&amp;A)"/>
      <sheetName val="LC-Original"/>
      <sheetName val="Consulta 2"/>
      <sheetName val="Diferencia Mayor_vs_Hechauka"/>
      <sheetName val="Hechauka Consolidado"/>
      <sheetName val="Retenciones al Exterior (A&amp;A)"/>
      <sheetName val="Notas"/>
      <sheetName val="Fact. Incluidas en el LC"/>
      <sheetName val="TC BCP - 2011"/>
      <sheetName val="Mayor RSC"/>
      <sheetName val="Consulta 1"/>
      <sheetName val="Hechauka Retenciones PPC"/>
      <sheetName val="Fecha de pago"/>
      <sheetName val="Form. 109 (Banco)"/>
      <sheetName val="Form. 122 (Banco)"/>
      <sheetName val="Check list"/>
      <sheetName val="Bonos"/>
      <sheetName val="Inventario CDA BBVA Suiza"/>
      <sheetName val="Mayores Retenciones Diciembre"/>
      <sheetName val="Retenciones Exterior PPC"/>
      <sheetName val="Interes por prestamos"/>
      <sheetName val="PPC_Conciliación_Octubre_Rta."/>
      <sheetName val="PPC_Conciliación_Octubre_IVA"/>
      <sheetName val="TC-2011 (Exterior)"/>
      <sheetName val="Mayor Ret IVA Exterior"/>
      <sheetName val="Mayor Ret.Renta Exterior"/>
      <sheetName val="Mai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/>
      <sheetData sheetId="30"/>
      <sheetData sheetId="3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ANCIAS"/>
      <sheetName val="I.G.M.P."/>
      <sheetName val="Incob-ExArcor"/>
      <sheetName val="Rtado.Vta.Bs.Uso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5"/>
      <sheetName val="flujo"/>
      <sheetName val="Bal.Impositivo"/>
      <sheetName val="cuadro Revaluo"/>
      <sheetName val="Comparativo"/>
      <sheetName val="BCEGRAL"/>
      <sheetName val="EVP"/>
      <sheetName val="Anexo IV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RB"/>
      <sheetName val="cadencias "/>
      <sheetName val="Raw Materials (2)"/>
      <sheetName val="MEDO"/>
      <sheetName val="WHITE NIGHT"/>
      <sheetName val="MO Jones"/>
      <sheetName val="MULTIPACK 192"/>
      <sheetName val="MULTIPACK 384"/>
      <sheetName val="MULTIPACK 240"/>
      <sheetName val="DIAL Wo. SWITCH"/>
      <sheetName val="White Nights"/>
      <sheetName val="Set MK08 DIAL USA WoS"/>
      <sheetName val="RB240"/>
      <sheetName val="RB384"/>
      <sheetName val="RB192"/>
      <sheetName val="COLX6"/>
      <sheetName val="Refill RB"/>
      <sheetName val="Set RB jones"/>
    </sheetNames>
    <sheetDataSet>
      <sheetData sheetId="0">
        <row r="6">
          <cell r="J6">
            <v>10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face Hub"/>
      <sheetName val="Sheet1"/>
      <sheetName val="Summary Platform Results"/>
      <sheetName val="Summary Region Results"/>
      <sheetName val="Platform &amp; Region DLY"/>
      <sheetName val="Platform &amp; Region MTD"/>
      <sheetName val="Platform &amp; Region YTD"/>
      <sheetName val="Notes"/>
      <sheetName val="Est MTD-2"/>
      <sheetName val="Est MTD-1"/>
      <sheetName val="EVP UPLOAD"/>
      <sheetName val="YTD ACTUALS"/>
      <sheetName val="DATA"/>
      <sheetName val="UPLOAD"/>
      <sheetName val="Email Distribution"/>
      <sheetName val="Feuil1"/>
      <sheetName val="Risk Summary"/>
      <sheetName val="Financials by profit centre"/>
    </sheetNames>
    <sheetDataSet>
      <sheetData sheetId="0" refreshError="1">
        <row r="12">
          <cell r="C12">
            <v>39078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 summary"/>
      <sheetName val="Quarterly P&amp;L overview"/>
      <sheetName val="P&amp;L by platform USD"/>
      <sheetName val="P&amp;L by platform INR"/>
      <sheetName val="Gross margin summary"/>
      <sheetName val="Quantities"/>
      <sheetName val="Capex summary"/>
      <sheetName val="Statutory G&amp;A"/>
    </sheetNames>
    <sheetDataSet>
      <sheetData sheetId="0" refreshError="1">
        <row r="1">
          <cell r="A1">
            <v>44.811300000000003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"/>
      <sheetName val="P&amp;L summary"/>
      <sheetName val="Quarterly P&amp;L overview"/>
      <sheetName val="P&amp;L by platform USD"/>
      <sheetName val="P&amp;L by platform RMB"/>
      <sheetName val="Gross margin summary"/>
      <sheetName val="Quantities"/>
      <sheetName val="Capex summary"/>
      <sheetName val="Statutory G&amp;A"/>
    </sheetNames>
    <sheetDataSet>
      <sheetData sheetId="0" refreshError="1"/>
      <sheetData sheetId="1" refreshError="1">
        <row r="1">
          <cell r="A1">
            <v>7.8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del Balance"/>
      <sheetName val="Información"/>
      <sheetName val="controles"/>
      <sheetName val="Bce básico Resumido AIF "/>
      <sheetName val="Bce Conso Resumido AIF"/>
      <sheetName val="Bce Patrim"/>
      <sheetName val="Nota numérica"/>
      <sheetName val="EE.RR"/>
      <sheetName val="Resultado por tenencia"/>
      <sheetName val="Otros ingresos y egresos"/>
      <sheetName val="Info por segmento"/>
      <sheetName val="Soporte Segment"/>
      <sheetName val="Reseña cuadros"/>
      <sheetName val="Elim InterCo"/>
      <sheetName val="Rdos elim interCo"/>
      <sheetName val="Mayores valores"/>
      <sheetName val="Mayores valores 2"/>
      <sheetName val="Eliminaciones VPP"/>
      <sheetName val="Comprobacion art 33"/>
      <sheetName val="Irs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s"/>
      <sheetName val="EDO SIT PATRIM"/>
      <sheetName val="ESP_TIPEO"/>
      <sheetName val="Reclasificaciones"/>
      <sheetName val="EDO RDOS"/>
      <sheetName val="Segmento"/>
      <sheetName val="EEPN"/>
      <sheetName val="EOAF"/>
      <sheetName val="NOTA 4"/>
      <sheetName val="PRESTAMOS"/>
      <sheetName val=" VTOS"/>
      <sheetName val="VTOS_TIPEO"/>
      <sheetName val="ANEXO_A"/>
      <sheetName val="ANEXO_B"/>
      <sheetName val="ANEXO C"/>
      <sheetName val="INVERSIONES"/>
      <sheetName val="PREVISIONES"/>
      <sheetName val="CTO VTAS"/>
      <sheetName val="MON.EXTRANJERA"/>
      <sheetName val="ANEXO 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H - PLat - CC - SB"/>
      <sheetName val="Indirect Soft - Plat - CC - SB"/>
      <sheetName val="Dim"/>
      <sheetName val="Données (SB) G&amp;A"/>
      <sheetName val="Données (SB) Soft &amp; Grp G&amp;A"/>
      <sheetName val="Données table sbox"/>
      <sheetName val="Format OH Dir &amp; Ind"/>
      <sheetName val="Format Corpor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Code</v>
          </cell>
          <cell r="B3" t="str">
            <v>Long description</v>
          </cell>
          <cell r="C3" t="str">
            <v>Platform (Long description)</v>
          </cell>
          <cell r="D3" t="str">
            <v>Reporting Unit (Code)</v>
          </cell>
          <cell r="E3" t="str">
            <v>SBox Sub Region (Code)</v>
          </cell>
          <cell r="F3" t="str">
            <v>Region (Code)</v>
          </cell>
          <cell r="G3" t="str">
            <v>SBox Type (Code)</v>
          </cell>
          <cell r="H3" t="str">
            <v>BOX (Code)</v>
          </cell>
        </row>
        <row r="4">
          <cell r="A4" t="str">
            <v>B0012</v>
          </cell>
          <cell r="B4" t="str">
            <v>B0012-B-ETHANOL-UK-LDTLTD-CASH</v>
          </cell>
          <cell r="C4" t="str">
            <v>Sugar</v>
          </cell>
          <cell r="D4" t="str">
            <v>LDTLTD</v>
          </cell>
          <cell r="E4" t="str">
            <v>London</v>
          </cell>
          <cell r="F4" t="str">
            <v>EBS</v>
          </cell>
          <cell r="G4" t="str">
            <v>BASIC</v>
          </cell>
          <cell r="H4" t="str">
            <v>LOSUGAR</v>
          </cell>
        </row>
        <row r="5">
          <cell r="A5" t="str">
            <v>B0015</v>
          </cell>
          <cell r="B5" t="str">
            <v>B0015-B-COCOA-UK-LDTLTD-CASH</v>
          </cell>
          <cell r="C5" t="str">
            <v>Coffee</v>
          </cell>
          <cell r="D5" t="str">
            <v>LDTLTD</v>
          </cell>
          <cell r="E5" t="str">
            <v>London</v>
          </cell>
          <cell r="F5" t="str">
            <v>EBS</v>
          </cell>
          <cell r="G5" t="str">
            <v>BASIC</v>
          </cell>
          <cell r="H5" t="str">
            <v>LOCOCOA</v>
          </cell>
        </row>
        <row r="6">
          <cell r="A6" t="str">
            <v>B0016</v>
          </cell>
          <cell r="B6" t="str">
            <v>B0016-B-COCOA-UK-LDTLTD-HEDGE</v>
          </cell>
          <cell r="C6" t="str">
            <v>Coffee</v>
          </cell>
          <cell r="D6" t="str">
            <v>LDTLTD</v>
          </cell>
          <cell r="E6" t="str">
            <v>London</v>
          </cell>
          <cell r="F6" t="str">
            <v>EBS</v>
          </cell>
          <cell r="G6" t="str">
            <v>BASIC</v>
          </cell>
          <cell r="H6" t="str">
            <v>LOCOCOA</v>
          </cell>
        </row>
        <row r="7">
          <cell r="A7" t="str">
            <v>B0017</v>
          </cell>
          <cell r="B7" t="str">
            <v>B0017-B-ALLCOM-WE-LDROMA-MARKET</v>
          </cell>
          <cell r="C7" t="str">
            <v>Service</v>
          </cell>
          <cell r="D7" t="str">
            <v>LDROMA</v>
          </cell>
          <cell r="E7" t="str">
            <v>Western Europe</v>
          </cell>
          <cell r="F7" t="str">
            <v>EBS</v>
          </cell>
          <cell r="G7" t="str">
            <v>BASIC</v>
          </cell>
          <cell r="H7" t="str">
            <v>NONE</v>
          </cell>
        </row>
        <row r="8">
          <cell r="A8" t="str">
            <v>B0018</v>
          </cell>
          <cell r="B8" t="str">
            <v>B0018-B-ALLGRAIN-WE-HAMB-DISTRIB</v>
          </cell>
          <cell r="C8" t="str">
            <v>Grain</v>
          </cell>
          <cell r="D8" t="str">
            <v>HAMB</v>
          </cell>
          <cell r="E8" t="str">
            <v>Western Europe</v>
          </cell>
          <cell r="F8" t="str">
            <v>EBS</v>
          </cell>
          <cell r="G8" t="str">
            <v>BASIC</v>
          </cell>
          <cell r="H8" t="str">
            <v>NONE</v>
          </cell>
        </row>
        <row r="9">
          <cell r="A9" t="str">
            <v>B0021</v>
          </cell>
          <cell r="B9" t="str">
            <v>B0021-B-COFFEE-UK-LDTLTD-HEDGE</v>
          </cell>
          <cell r="C9" t="str">
            <v>Coffee</v>
          </cell>
          <cell r="D9" t="str">
            <v>LDTLTD</v>
          </cell>
          <cell r="E9" t="str">
            <v>London</v>
          </cell>
          <cell r="F9" t="str">
            <v>EBS</v>
          </cell>
          <cell r="G9" t="str">
            <v>BASIC</v>
          </cell>
          <cell r="H9" t="str">
            <v>LOCOFFEE</v>
          </cell>
        </row>
        <row r="10">
          <cell r="A10" t="str">
            <v>B0022</v>
          </cell>
          <cell r="B10" t="str">
            <v>B0022-B-COFFEE-WE-COFFEEAG-DISTRIB</v>
          </cell>
          <cell r="C10" t="str">
            <v>Coffee</v>
          </cell>
          <cell r="D10" t="str">
            <v>COFFEEAG</v>
          </cell>
          <cell r="E10" t="str">
            <v>Western Europe</v>
          </cell>
          <cell r="F10" t="str">
            <v>EBS</v>
          </cell>
          <cell r="G10" t="str">
            <v>BASIC</v>
          </cell>
          <cell r="H10" t="str">
            <v>LOCOFFEE</v>
          </cell>
        </row>
        <row r="11">
          <cell r="A11" t="str">
            <v>B0024</v>
          </cell>
          <cell r="B11" t="str">
            <v>B0024-B-CTA-UK-LDTLTD-HEDGE</v>
          </cell>
          <cell r="C11" t="str">
            <v>Finance</v>
          </cell>
          <cell r="D11" t="str">
            <v>LDTLTD</v>
          </cell>
          <cell r="E11" t="str">
            <v>London</v>
          </cell>
          <cell r="F11" t="str">
            <v>EBS</v>
          </cell>
          <cell r="G11" t="str">
            <v>BASIC</v>
          </cell>
          <cell r="H11" t="str">
            <v>LOFIN</v>
          </cell>
        </row>
        <row r="12">
          <cell r="A12" t="str">
            <v>B0025</v>
          </cell>
          <cell r="B12" t="str">
            <v>B0025-B-ALLFIN-UK-LDCOMFIN-HEDGE</v>
          </cell>
          <cell r="C12" t="str">
            <v>Finance</v>
          </cell>
          <cell r="D12" t="str">
            <v>LDCOMFIN</v>
          </cell>
          <cell r="E12" t="str">
            <v>London</v>
          </cell>
          <cell r="F12" t="str">
            <v>EBS</v>
          </cell>
          <cell r="G12" t="str">
            <v>BASIC</v>
          </cell>
          <cell r="H12" t="str">
            <v>LOFIN</v>
          </cell>
        </row>
        <row r="13">
          <cell r="A13" t="str">
            <v>B0028</v>
          </cell>
          <cell r="B13" t="str">
            <v>B0028-B-EQUITY-UK-LDCOMFIN-HEDGE</v>
          </cell>
          <cell r="C13" t="str">
            <v>Finance</v>
          </cell>
          <cell r="D13" t="str">
            <v>LDCOMFIN</v>
          </cell>
          <cell r="E13" t="str">
            <v>London</v>
          </cell>
          <cell r="F13" t="str">
            <v>EBS</v>
          </cell>
          <cell r="G13" t="str">
            <v>BASIC</v>
          </cell>
          <cell r="H13" t="str">
            <v>LOFIN</v>
          </cell>
        </row>
        <row r="14">
          <cell r="A14" t="str">
            <v>B0033</v>
          </cell>
          <cell r="B14" t="str">
            <v>B0033-B-RICE-UK-LDTLTD-CASH</v>
          </cell>
          <cell r="C14" t="str">
            <v>Rice</v>
          </cell>
          <cell r="D14" t="str">
            <v>LDTLTD</v>
          </cell>
          <cell r="E14" t="str">
            <v>London</v>
          </cell>
          <cell r="F14" t="str">
            <v>EBS</v>
          </cell>
          <cell r="G14" t="str">
            <v>BASIC</v>
          </cell>
          <cell r="H14" t="str">
            <v>LORICE</v>
          </cell>
        </row>
        <row r="15">
          <cell r="A15" t="str">
            <v>B0035</v>
          </cell>
          <cell r="B15" t="str">
            <v>B0035-B-METAL-UK-LDTLTD-HEDGE</v>
          </cell>
          <cell r="C15" t="str">
            <v>Finance</v>
          </cell>
          <cell r="D15" t="str">
            <v>LDTLTD</v>
          </cell>
          <cell r="E15" t="str">
            <v>London</v>
          </cell>
          <cell r="F15" t="str">
            <v>EBS</v>
          </cell>
          <cell r="G15" t="str">
            <v>BASIC</v>
          </cell>
          <cell r="H15" t="str">
            <v>LOFIN</v>
          </cell>
        </row>
        <row r="16">
          <cell r="A16" t="str">
            <v>B0036</v>
          </cell>
          <cell r="B16" t="str">
            <v>B0036-B-SUGAR-UK-LDTLTD-CASH</v>
          </cell>
          <cell r="C16" t="str">
            <v>Sugar</v>
          </cell>
          <cell r="D16" t="str">
            <v>LDTLTD</v>
          </cell>
          <cell r="E16" t="str">
            <v>London</v>
          </cell>
          <cell r="F16" t="str">
            <v>EBS</v>
          </cell>
          <cell r="G16" t="str">
            <v>BASIC</v>
          </cell>
          <cell r="H16" t="str">
            <v>LOSUGAR</v>
          </cell>
        </row>
        <row r="17">
          <cell r="A17" t="str">
            <v>B0037</v>
          </cell>
          <cell r="B17" t="str">
            <v>B0037-B-SUGAR-UK-LDTLTD-HEDGE</v>
          </cell>
          <cell r="C17" t="str">
            <v>Sugar</v>
          </cell>
          <cell r="D17" t="str">
            <v>LDTLTD</v>
          </cell>
          <cell r="E17" t="str">
            <v>London</v>
          </cell>
          <cell r="F17" t="str">
            <v>EBS</v>
          </cell>
          <cell r="G17" t="str">
            <v>BASIC</v>
          </cell>
          <cell r="H17" t="str">
            <v>LOSUGAR</v>
          </cell>
        </row>
        <row r="18">
          <cell r="A18" t="str">
            <v>B0042</v>
          </cell>
          <cell r="B18" t="str">
            <v>B0042-B-ALLGRAIN-BSU-LDVOSTOK-ORIGIN</v>
          </cell>
          <cell r="C18" t="str">
            <v>Grain</v>
          </cell>
          <cell r="D18" t="str">
            <v>LDVOSTOK</v>
          </cell>
          <cell r="E18" t="str">
            <v>Black Sea Unit</v>
          </cell>
          <cell r="F18" t="str">
            <v>EBS</v>
          </cell>
          <cell r="G18" t="str">
            <v>BASIC</v>
          </cell>
          <cell r="H18" t="str">
            <v>EBSGRAIN</v>
          </cell>
        </row>
        <row r="19">
          <cell r="A19" t="str">
            <v>B0043</v>
          </cell>
          <cell r="B19" t="str">
            <v>B0043-B-ALLGRAIN-BSU-LDUKRAINE-ORIGIN</v>
          </cell>
          <cell r="C19" t="str">
            <v>Grain</v>
          </cell>
          <cell r="D19" t="str">
            <v>LDUKRAINE</v>
          </cell>
          <cell r="E19" t="str">
            <v>Black Sea Unit</v>
          </cell>
          <cell r="F19" t="str">
            <v>EBS</v>
          </cell>
          <cell r="G19" t="str">
            <v>BASIC</v>
          </cell>
          <cell r="H19" t="str">
            <v>EBSGRAIN</v>
          </cell>
        </row>
        <row r="20">
          <cell r="A20" t="str">
            <v>B0044</v>
          </cell>
          <cell r="B20" t="str">
            <v>B0044-B-SEED-BSU-LDUKRAINE-CASH</v>
          </cell>
          <cell r="C20" t="str">
            <v>Oilseeds</v>
          </cell>
          <cell r="D20" t="str">
            <v>LDUKRAINE</v>
          </cell>
          <cell r="E20" t="str">
            <v>Black Sea Unit</v>
          </cell>
          <cell r="F20" t="str">
            <v>EBS</v>
          </cell>
          <cell r="G20" t="str">
            <v>BASIC</v>
          </cell>
          <cell r="H20" t="str">
            <v>EBSOIL</v>
          </cell>
        </row>
        <row r="21">
          <cell r="A21" t="str">
            <v>B0045</v>
          </cell>
          <cell r="B21" t="str">
            <v>B0045-B-SEED-BSU-LDVOSTOK-CASH</v>
          </cell>
          <cell r="C21" t="str">
            <v>Oilseeds</v>
          </cell>
          <cell r="D21" t="str">
            <v>LDVOSTOK</v>
          </cell>
          <cell r="E21" t="str">
            <v>Black Sea Unit</v>
          </cell>
          <cell r="F21" t="str">
            <v>EBS</v>
          </cell>
          <cell r="G21" t="str">
            <v>BASIC</v>
          </cell>
          <cell r="H21" t="str">
            <v>EBSOIL</v>
          </cell>
        </row>
        <row r="22">
          <cell r="A22" t="str">
            <v>B0047</v>
          </cell>
          <cell r="B22" t="str">
            <v>B0047-B-ALLGRAIN-BSU-SUNGRAIN-SILO</v>
          </cell>
          <cell r="C22" t="str">
            <v>Grain</v>
          </cell>
          <cell r="D22" t="str">
            <v>SUNGRAIN</v>
          </cell>
          <cell r="E22" t="str">
            <v>Black Sea Unit</v>
          </cell>
          <cell r="F22" t="str">
            <v>EBS</v>
          </cell>
          <cell r="G22" t="str">
            <v>BASIC</v>
          </cell>
          <cell r="H22" t="str">
            <v>EBSGRAIN</v>
          </cell>
        </row>
        <row r="23">
          <cell r="A23" t="str">
            <v>B0048</v>
          </cell>
          <cell r="B23" t="str">
            <v>B0048-B-SUGAR-BSU-LDVOSTOK-DISTRIB</v>
          </cell>
          <cell r="C23" t="str">
            <v>Sugar</v>
          </cell>
          <cell r="D23" t="str">
            <v>LDVOSTOK</v>
          </cell>
          <cell r="E23" t="str">
            <v>Black Sea Unit</v>
          </cell>
          <cell r="F23" t="str">
            <v>EBS</v>
          </cell>
          <cell r="G23" t="str">
            <v>BASIC</v>
          </cell>
          <cell r="H23" t="str">
            <v>LOSUGAR</v>
          </cell>
        </row>
        <row r="24">
          <cell r="A24" t="str">
            <v>B0049</v>
          </cell>
          <cell r="B24" t="str">
            <v>B0049-B-SUGAR-BSU-LDUKRAINE-DISTRIB</v>
          </cell>
          <cell r="C24" t="str">
            <v>Sugar</v>
          </cell>
          <cell r="D24" t="str">
            <v>LDUKRAINE</v>
          </cell>
          <cell r="E24" t="str">
            <v>Black Sea Unit</v>
          </cell>
          <cell r="F24" t="str">
            <v>EBS</v>
          </cell>
          <cell r="G24" t="str">
            <v>BASIC</v>
          </cell>
          <cell r="H24" t="str">
            <v>LOSUGAR</v>
          </cell>
        </row>
        <row r="25">
          <cell r="A25" t="str">
            <v>B0050</v>
          </cell>
          <cell r="B25" t="str">
            <v>B0050-B-ALLGRAIN-WE-SESOSTRIS-CASH</v>
          </cell>
          <cell r="C25" t="str">
            <v>Grain</v>
          </cell>
          <cell r="D25" t="str">
            <v>SESOSTRIS</v>
          </cell>
          <cell r="E25" t="str">
            <v>Western Europe</v>
          </cell>
          <cell r="F25" t="str">
            <v>EBS</v>
          </cell>
          <cell r="G25" t="str">
            <v>BASIC</v>
          </cell>
          <cell r="H25" t="str">
            <v>EBSGRAIN</v>
          </cell>
        </row>
        <row r="26">
          <cell r="A26" t="str">
            <v>B0053</v>
          </cell>
          <cell r="B26" t="str">
            <v>B0053-B-SEED-WE-SESOSTRIS-DISTRIB</v>
          </cell>
          <cell r="C26" t="str">
            <v>Oilseeds</v>
          </cell>
          <cell r="D26" t="str">
            <v>SESOSTRIS</v>
          </cell>
          <cell r="E26" t="str">
            <v>Western Europe</v>
          </cell>
          <cell r="F26" t="str">
            <v>EBS</v>
          </cell>
          <cell r="G26" t="str">
            <v>BASIC</v>
          </cell>
          <cell r="H26" t="str">
            <v>EBSOIL</v>
          </cell>
        </row>
        <row r="27">
          <cell r="A27" t="str">
            <v>B0059</v>
          </cell>
          <cell r="B27" t="str">
            <v>B0059-B-SOYAMEAL-WE-LDITAL-DISTRIB</v>
          </cell>
          <cell r="C27" t="str">
            <v>Oilseeds</v>
          </cell>
          <cell r="D27" t="str">
            <v>LDITAL</v>
          </cell>
          <cell r="E27" t="str">
            <v>Western Europe</v>
          </cell>
          <cell r="F27" t="str">
            <v>EBS</v>
          </cell>
          <cell r="G27" t="str">
            <v>BASIC</v>
          </cell>
          <cell r="H27" t="str">
            <v>EBSOIL</v>
          </cell>
        </row>
        <row r="28">
          <cell r="A28" t="str">
            <v>B0062</v>
          </cell>
          <cell r="B28" t="str">
            <v>B0062-B-ALLGRAIN-WE-LDPOLSKA-CASH</v>
          </cell>
          <cell r="C28" t="str">
            <v>Grain</v>
          </cell>
          <cell r="D28" t="str">
            <v>LDPOLSKA</v>
          </cell>
          <cell r="E28" t="str">
            <v>Western Europe</v>
          </cell>
          <cell r="F28" t="str">
            <v>EBS</v>
          </cell>
          <cell r="G28" t="str">
            <v>BASIC</v>
          </cell>
          <cell r="H28" t="str">
            <v>EBSGRAIN</v>
          </cell>
        </row>
        <row r="29">
          <cell r="A29" t="str">
            <v>B0063</v>
          </cell>
          <cell r="B29" t="str">
            <v>B0063-B-SEED-WE-LDPOLSKA-CASH</v>
          </cell>
          <cell r="C29" t="str">
            <v>Oilseeds</v>
          </cell>
          <cell r="D29" t="str">
            <v>LDPOLSKA</v>
          </cell>
          <cell r="E29" t="str">
            <v>Western Europe</v>
          </cell>
          <cell r="F29" t="str">
            <v>EBS</v>
          </cell>
          <cell r="G29" t="str">
            <v>BASIC</v>
          </cell>
          <cell r="H29" t="str">
            <v>EBSOIL</v>
          </cell>
        </row>
        <row r="30">
          <cell r="A30" t="str">
            <v>B0064</v>
          </cell>
          <cell r="B30" t="str">
            <v>B0064-B-SOYAMEAL-WE-LDPOLSKA-DISTRIB</v>
          </cell>
          <cell r="C30" t="str">
            <v>Oilseeds</v>
          </cell>
          <cell r="D30" t="str">
            <v>LDPOLSKA</v>
          </cell>
          <cell r="E30" t="str">
            <v>Western Europe</v>
          </cell>
          <cell r="F30" t="str">
            <v>EBS</v>
          </cell>
          <cell r="G30" t="str">
            <v>BASIC</v>
          </cell>
          <cell r="H30" t="str">
            <v>EBSOIL</v>
          </cell>
        </row>
        <row r="31">
          <cell r="A31" t="str">
            <v>B0065</v>
          </cell>
          <cell r="B31" t="str">
            <v>B0065-B-ALLGRAIN-WE-LDNEG-CASH</v>
          </cell>
          <cell r="C31" t="str">
            <v>Grain</v>
          </cell>
          <cell r="D31" t="str">
            <v>LDNEG</v>
          </cell>
          <cell r="E31" t="str">
            <v>Western Europe</v>
          </cell>
          <cell r="F31" t="str">
            <v>EBS</v>
          </cell>
          <cell r="G31" t="str">
            <v>BASIC</v>
          </cell>
          <cell r="H31" t="str">
            <v>EBSGRAIN</v>
          </cell>
        </row>
        <row r="32">
          <cell r="A32" t="str">
            <v>B0068</v>
          </cell>
          <cell r="B32" t="str">
            <v>B0068-B-ALLGRAIN-WE-LDBULGAR-CASH</v>
          </cell>
          <cell r="C32" t="str">
            <v>Grain</v>
          </cell>
          <cell r="D32" t="str">
            <v>LDBULGAR</v>
          </cell>
          <cell r="E32" t="str">
            <v>Western Europe</v>
          </cell>
          <cell r="F32" t="str">
            <v>EBS</v>
          </cell>
          <cell r="G32" t="str">
            <v>BASIC</v>
          </cell>
          <cell r="H32" t="str">
            <v>EBSGRAIN</v>
          </cell>
        </row>
        <row r="33">
          <cell r="A33" t="str">
            <v>B0069</v>
          </cell>
          <cell r="B33" t="str">
            <v>B0069-B-SEED-WE-LDBULGAR-CASH</v>
          </cell>
          <cell r="C33" t="str">
            <v>Oilseeds</v>
          </cell>
          <cell r="D33" t="str">
            <v>LDBULGAR</v>
          </cell>
          <cell r="E33" t="str">
            <v>Western Europe</v>
          </cell>
          <cell r="F33" t="str">
            <v>EBS</v>
          </cell>
          <cell r="G33" t="str">
            <v>BASIC</v>
          </cell>
          <cell r="H33" t="str">
            <v>EBSOIL</v>
          </cell>
        </row>
        <row r="34">
          <cell r="A34" t="str">
            <v>B0070</v>
          </cell>
          <cell r="B34" t="str">
            <v>B0070-B-SOYAMEAL-WE-LDNEG-CASH</v>
          </cell>
          <cell r="C34" t="str">
            <v>Oilseeds</v>
          </cell>
          <cell r="D34" t="str">
            <v>LDNEG</v>
          </cell>
          <cell r="E34" t="str">
            <v>Western Europe</v>
          </cell>
          <cell r="F34" t="str">
            <v>EBS</v>
          </cell>
          <cell r="G34" t="str">
            <v>BASIC</v>
          </cell>
          <cell r="H34" t="str">
            <v>EBSOIL</v>
          </cell>
        </row>
        <row r="35">
          <cell r="A35" t="str">
            <v>B0071</v>
          </cell>
          <cell r="B35" t="str">
            <v>B0071-B-SOYAMEAL-WE-LDNEG-HEDGE</v>
          </cell>
          <cell r="C35" t="str">
            <v>Oilseeds</v>
          </cell>
          <cell r="D35" t="str">
            <v>LDNEG</v>
          </cell>
          <cell r="E35" t="str">
            <v>Western Europe</v>
          </cell>
          <cell r="F35" t="str">
            <v>EBS</v>
          </cell>
          <cell r="G35" t="str">
            <v>BASIC</v>
          </cell>
          <cell r="H35" t="str">
            <v>EBSOIL</v>
          </cell>
        </row>
        <row r="36">
          <cell r="A36" t="str">
            <v>B0073</v>
          </cell>
          <cell r="B36" t="str">
            <v>B0073-B-SEED-WE-LDNEG-CASH</v>
          </cell>
          <cell r="C36" t="str">
            <v>Oilseeds</v>
          </cell>
          <cell r="D36" t="str">
            <v>LDNEG</v>
          </cell>
          <cell r="E36" t="str">
            <v>Western Europe</v>
          </cell>
          <cell r="F36" t="str">
            <v>EBS</v>
          </cell>
          <cell r="G36" t="str">
            <v>BASIC</v>
          </cell>
          <cell r="H36" t="str">
            <v>EBSOIL</v>
          </cell>
        </row>
        <row r="37">
          <cell r="A37" t="str">
            <v>B0076</v>
          </cell>
          <cell r="B37" t="str">
            <v>B0076-B-ALLOIL-WE-LDNEG-CASH</v>
          </cell>
          <cell r="C37" t="str">
            <v>Oilseeds</v>
          </cell>
          <cell r="D37" t="str">
            <v>LDNEG</v>
          </cell>
          <cell r="E37" t="str">
            <v>Western Europe</v>
          </cell>
          <cell r="F37" t="str">
            <v>EBS</v>
          </cell>
          <cell r="G37" t="str">
            <v>BASIC</v>
          </cell>
          <cell r="H37" t="str">
            <v>GLOOIL</v>
          </cell>
        </row>
        <row r="38">
          <cell r="A38" t="str">
            <v>B0077</v>
          </cell>
          <cell r="B38" t="str">
            <v>B0077-B-ALLOIL-WE-LDNEG-HEDGE</v>
          </cell>
          <cell r="C38" t="str">
            <v>Oilseeds</v>
          </cell>
          <cell r="D38" t="str">
            <v>LDNEG</v>
          </cell>
          <cell r="E38" t="str">
            <v>Western Europe</v>
          </cell>
          <cell r="F38" t="str">
            <v>EBS</v>
          </cell>
          <cell r="G38" t="str">
            <v>BASIC</v>
          </cell>
          <cell r="H38" t="str">
            <v>GLOOIL</v>
          </cell>
        </row>
        <row r="39">
          <cell r="A39" t="str">
            <v>B0078</v>
          </cell>
          <cell r="B39" t="str">
            <v>B0078-B-ALLFIN-UK-SOCEF-HEDGE</v>
          </cell>
          <cell r="C39" t="str">
            <v>Finance</v>
          </cell>
          <cell r="D39" t="str">
            <v>SOCEF</v>
          </cell>
          <cell r="E39" t="str">
            <v>London</v>
          </cell>
          <cell r="F39" t="str">
            <v>EBS</v>
          </cell>
          <cell r="G39" t="str">
            <v>BASIC</v>
          </cell>
          <cell r="H39" t="str">
            <v>LOFIN</v>
          </cell>
        </row>
        <row r="40">
          <cell r="A40" t="str">
            <v>B0079</v>
          </cell>
          <cell r="B40" t="str">
            <v>B0079-B-COFFEE-UK-LDTLTD-CASH</v>
          </cell>
          <cell r="C40" t="str">
            <v>Coffee</v>
          </cell>
          <cell r="D40" t="str">
            <v>LDTLTD</v>
          </cell>
          <cell r="E40" t="str">
            <v>London</v>
          </cell>
          <cell r="F40" t="str">
            <v>EBS</v>
          </cell>
          <cell r="G40" t="str">
            <v>BASIC</v>
          </cell>
          <cell r="H40" t="str">
            <v>LOCOFFEE</v>
          </cell>
        </row>
        <row r="41">
          <cell r="A41" t="str">
            <v>B0082</v>
          </cell>
          <cell r="B41" t="str">
            <v>B0082-B-ALLGRAIN-WE-LDNEG-HEDGE</v>
          </cell>
          <cell r="C41" t="str">
            <v>Grain</v>
          </cell>
          <cell r="D41" t="str">
            <v>LDNEG</v>
          </cell>
          <cell r="E41" t="str">
            <v>Western Europe</v>
          </cell>
          <cell r="F41" t="str">
            <v>EBS</v>
          </cell>
          <cell r="G41" t="str">
            <v>BASIC</v>
          </cell>
          <cell r="H41" t="str">
            <v>EBSGRAIN</v>
          </cell>
        </row>
        <row r="42">
          <cell r="A42" t="str">
            <v>B0088</v>
          </cell>
          <cell r="B42" t="str">
            <v>B0088-B-CUBA-WE-LDNEG-CASH</v>
          </cell>
          <cell r="C42" t="str">
            <v>Other</v>
          </cell>
          <cell r="D42" t="str">
            <v>LDNEG</v>
          </cell>
          <cell r="E42" t="str">
            <v>Western Europe</v>
          </cell>
          <cell r="F42" t="str">
            <v>EBS</v>
          </cell>
          <cell r="G42" t="str">
            <v>BASIC</v>
          </cell>
          <cell r="H42" t="str">
            <v>CUBA</v>
          </cell>
        </row>
        <row r="43">
          <cell r="A43" t="str">
            <v>B0095</v>
          </cell>
          <cell r="B43" t="str">
            <v>B0095-B-FREIGHT-WE-LDNEG-CASH</v>
          </cell>
          <cell r="C43" t="str">
            <v>Freight</v>
          </cell>
          <cell r="D43" t="str">
            <v>LDNEG</v>
          </cell>
          <cell r="E43" t="str">
            <v>Western Europe</v>
          </cell>
          <cell r="F43" t="str">
            <v>EBS</v>
          </cell>
          <cell r="G43" t="str">
            <v>BASIC</v>
          </cell>
          <cell r="H43" t="str">
            <v>GLOFRE</v>
          </cell>
        </row>
        <row r="44">
          <cell r="A44" t="str">
            <v>B0097</v>
          </cell>
          <cell r="B44" t="str">
            <v>B0097-B-FDGRAIN-AF-LDAFRICA-CASH</v>
          </cell>
          <cell r="C44" t="str">
            <v>Grain</v>
          </cell>
          <cell r="D44" t="str">
            <v>LDAFRICA</v>
          </cell>
          <cell r="E44" t="str">
            <v>Africa</v>
          </cell>
          <cell r="F44" t="str">
            <v>EBS</v>
          </cell>
          <cell r="G44" t="str">
            <v>BASIC</v>
          </cell>
          <cell r="H44" t="str">
            <v>AFRGRAIN</v>
          </cell>
        </row>
        <row r="45">
          <cell r="A45" t="str">
            <v>B0098</v>
          </cell>
          <cell r="B45" t="str">
            <v>B0098-B-FDGRAIN-AF-LDAFRICA-HEDGE</v>
          </cell>
          <cell r="C45" t="str">
            <v>Grain</v>
          </cell>
          <cell r="D45" t="str">
            <v>LDAFRICA</v>
          </cell>
          <cell r="E45" t="str">
            <v>Africa</v>
          </cell>
          <cell r="F45" t="str">
            <v>EBS</v>
          </cell>
          <cell r="G45" t="str">
            <v>BASIC</v>
          </cell>
          <cell r="H45" t="str">
            <v>AFRGRAIN</v>
          </cell>
        </row>
        <row r="46">
          <cell r="A46" t="str">
            <v>B0101</v>
          </cell>
          <cell r="B46" t="str">
            <v>B0101-B-SEED-AF-LDAFRICA-CASH</v>
          </cell>
          <cell r="C46" t="str">
            <v>Oilseeds</v>
          </cell>
          <cell r="D46" t="str">
            <v>LDAFRICA</v>
          </cell>
          <cell r="E46" t="str">
            <v>Africa</v>
          </cell>
          <cell r="F46" t="str">
            <v>EBS</v>
          </cell>
          <cell r="G46" t="str">
            <v>BASIC</v>
          </cell>
          <cell r="H46" t="str">
            <v>AFROIL</v>
          </cell>
        </row>
        <row r="47">
          <cell r="A47" t="str">
            <v>B0102</v>
          </cell>
          <cell r="B47" t="str">
            <v>B0102-B-SEED-AF-LDAFRICA-HEDGE</v>
          </cell>
          <cell r="C47" t="str">
            <v>Oilseeds</v>
          </cell>
          <cell r="D47" t="str">
            <v>LDAFRICA</v>
          </cell>
          <cell r="E47" t="str">
            <v>Africa</v>
          </cell>
          <cell r="F47" t="str">
            <v>EBS</v>
          </cell>
          <cell r="G47" t="str">
            <v>BASIC</v>
          </cell>
          <cell r="H47" t="str">
            <v>AFROIL</v>
          </cell>
        </row>
        <row r="48">
          <cell r="A48" t="str">
            <v>B0103</v>
          </cell>
          <cell r="B48" t="str">
            <v>B0103-B-WHEAT-NA-LDCANADA-CASH</v>
          </cell>
          <cell r="C48" t="str">
            <v>Grain</v>
          </cell>
          <cell r="D48" t="str">
            <v>LDCANADA</v>
          </cell>
          <cell r="E48" t="str">
            <v>North America</v>
          </cell>
          <cell r="F48" t="str">
            <v>NORTHAM</v>
          </cell>
          <cell r="G48" t="str">
            <v>BASIC</v>
          </cell>
          <cell r="H48" t="str">
            <v>NAGRAIN</v>
          </cell>
        </row>
        <row r="49">
          <cell r="A49" t="str">
            <v>B0104</v>
          </cell>
          <cell r="B49" t="str">
            <v>B0104-B-WHEAT-NA-LDCANADA-HEDGE</v>
          </cell>
          <cell r="C49" t="str">
            <v>Grain</v>
          </cell>
          <cell r="D49" t="str">
            <v>LDCANADA</v>
          </cell>
          <cell r="E49" t="str">
            <v>North America</v>
          </cell>
          <cell r="F49" t="str">
            <v>NORTHAM</v>
          </cell>
          <cell r="G49" t="str">
            <v>BASIC</v>
          </cell>
          <cell r="H49" t="str">
            <v>NAGRAIN</v>
          </cell>
        </row>
        <row r="50">
          <cell r="A50" t="str">
            <v>B0105</v>
          </cell>
          <cell r="B50" t="str">
            <v>B0105-B-ALLB-SD-NA-LDCANADA-CASH</v>
          </cell>
          <cell r="C50" t="str">
            <v>Oilseeds</v>
          </cell>
          <cell r="D50" t="str">
            <v>LDCANADA</v>
          </cell>
          <cell r="E50" t="str">
            <v>North America</v>
          </cell>
          <cell r="F50" t="str">
            <v>NORTHAM</v>
          </cell>
          <cell r="G50" t="str">
            <v>BASIC</v>
          </cell>
          <cell r="H50" t="str">
            <v>NAOIL</v>
          </cell>
        </row>
        <row r="51">
          <cell r="A51" t="str">
            <v>B0106</v>
          </cell>
          <cell r="B51" t="str">
            <v>B0106-B-ALLB-SD-NA-LDCANADA-HEDGE</v>
          </cell>
          <cell r="C51" t="str">
            <v>Oilseeds</v>
          </cell>
          <cell r="D51" t="str">
            <v>LDCANADA</v>
          </cell>
          <cell r="E51" t="str">
            <v>North America</v>
          </cell>
          <cell r="F51" t="str">
            <v>NORTHAM</v>
          </cell>
          <cell r="G51" t="str">
            <v>BASIC</v>
          </cell>
          <cell r="H51" t="str">
            <v>NAOIL</v>
          </cell>
        </row>
        <row r="52">
          <cell r="A52" t="str">
            <v>B0107</v>
          </cell>
          <cell r="B52" t="str">
            <v>B0107-B-FDGRAIN-NA-LDCANADA-CASH</v>
          </cell>
          <cell r="C52" t="str">
            <v>Grain</v>
          </cell>
          <cell r="D52" t="str">
            <v>LDCANADA</v>
          </cell>
          <cell r="E52" t="str">
            <v>North America</v>
          </cell>
          <cell r="F52" t="str">
            <v>NORTHAM</v>
          </cell>
          <cell r="G52" t="str">
            <v>BASIC</v>
          </cell>
          <cell r="H52" t="str">
            <v>NAGRAIN</v>
          </cell>
        </row>
        <row r="53">
          <cell r="A53" t="str">
            <v>B0108</v>
          </cell>
          <cell r="B53" t="str">
            <v>B0108-B-FDGRAIN-NA-LDCANADA-HEDGE</v>
          </cell>
          <cell r="C53" t="str">
            <v>Grain</v>
          </cell>
          <cell r="D53" t="str">
            <v>LDCANADA</v>
          </cell>
          <cell r="E53" t="str">
            <v>North America</v>
          </cell>
          <cell r="F53" t="str">
            <v>NORTHAM</v>
          </cell>
          <cell r="G53" t="str">
            <v>BASIC</v>
          </cell>
          <cell r="H53" t="str">
            <v>NAGRAIN</v>
          </cell>
        </row>
        <row r="54">
          <cell r="A54" t="str">
            <v>B0111</v>
          </cell>
          <cell r="B54" t="str">
            <v>B0111-B-ELEV-NA-LDCANADA-SILO</v>
          </cell>
          <cell r="C54" t="str">
            <v>Grain</v>
          </cell>
          <cell r="D54" t="str">
            <v>LDCANADA</v>
          </cell>
          <cell r="E54" t="str">
            <v>North America</v>
          </cell>
          <cell r="F54" t="str">
            <v>NORTHAM</v>
          </cell>
          <cell r="G54" t="str">
            <v>BASIC</v>
          </cell>
          <cell r="H54" t="str">
            <v>NAGRAIN</v>
          </cell>
        </row>
        <row r="55">
          <cell r="A55" t="str">
            <v>B0112</v>
          </cell>
          <cell r="B55" t="str">
            <v>B0112-B-ALLGRAIN-WE-LDITAL-CASH</v>
          </cell>
          <cell r="C55" t="str">
            <v>Grain</v>
          </cell>
          <cell r="D55" t="str">
            <v>LDITAL</v>
          </cell>
          <cell r="E55" t="str">
            <v>Western Europe</v>
          </cell>
          <cell r="F55" t="str">
            <v>EBS</v>
          </cell>
          <cell r="G55" t="str">
            <v>BASIC</v>
          </cell>
          <cell r="H55" t="str">
            <v>EBSGRAIN</v>
          </cell>
        </row>
        <row r="56">
          <cell r="A56" t="str">
            <v>B0116</v>
          </cell>
          <cell r="B56" t="str">
            <v>B0116-B-ALLGRAIN-WE-LUSOGRAIN-CASH</v>
          </cell>
          <cell r="C56" t="str">
            <v>Grain</v>
          </cell>
          <cell r="D56" t="str">
            <v>LUSOGRAIN</v>
          </cell>
          <cell r="E56" t="str">
            <v>Western Europe</v>
          </cell>
          <cell r="F56" t="str">
            <v>EBS</v>
          </cell>
          <cell r="G56" t="str">
            <v>BASIC</v>
          </cell>
          <cell r="H56" t="str">
            <v>EBSGRAIN</v>
          </cell>
        </row>
        <row r="57">
          <cell r="A57" t="str">
            <v>B0117</v>
          </cell>
          <cell r="B57" t="str">
            <v>B0117-B-SOYAMEAL-WE-LUSOGRAIN-DISTRIB</v>
          </cell>
          <cell r="C57" t="str">
            <v>Oilseeds</v>
          </cell>
          <cell r="D57" t="str">
            <v>LUSOGRAIN</v>
          </cell>
          <cell r="E57" t="str">
            <v>Western Europe</v>
          </cell>
          <cell r="F57" t="str">
            <v>EBS</v>
          </cell>
          <cell r="G57" t="str">
            <v>BASIC</v>
          </cell>
          <cell r="H57" t="str">
            <v>EBSOIL</v>
          </cell>
        </row>
        <row r="58">
          <cell r="A58" t="str">
            <v>B0125</v>
          </cell>
          <cell r="B58" t="str">
            <v>B0125-P-ORANGEJ-BR-CITINC-HEDGE</v>
          </cell>
          <cell r="C58" t="str">
            <v>Citrus</v>
          </cell>
          <cell r="D58" t="str">
            <v>CITINC</v>
          </cell>
          <cell r="E58" t="str">
            <v>Brasil</v>
          </cell>
          <cell r="F58" t="str">
            <v>BRAZIL</v>
          </cell>
          <cell r="G58" t="str">
            <v>PLATFORM</v>
          </cell>
          <cell r="H58" t="str">
            <v>CITPLAT</v>
          </cell>
        </row>
        <row r="59">
          <cell r="A59" t="str">
            <v>B0127</v>
          </cell>
          <cell r="B59" t="str">
            <v>B0127-B-ORANGEJ-BR-CITINC-DISTRIB</v>
          </cell>
          <cell r="C59" t="str">
            <v>Citrus</v>
          </cell>
          <cell r="D59" t="str">
            <v>CITINC</v>
          </cell>
          <cell r="E59" t="str">
            <v>Brasil</v>
          </cell>
          <cell r="F59" t="str">
            <v>BRAZIL</v>
          </cell>
          <cell r="G59" t="str">
            <v>BASIC</v>
          </cell>
          <cell r="H59" t="str">
            <v>BRCIT</v>
          </cell>
        </row>
        <row r="60">
          <cell r="A60" t="str">
            <v>B0129</v>
          </cell>
          <cell r="B60" t="str">
            <v>B0129-B-CITRUS-BR-CITINC-PROCESS</v>
          </cell>
          <cell r="C60" t="str">
            <v>Citrus</v>
          </cell>
          <cell r="D60" t="str">
            <v>CITINC</v>
          </cell>
          <cell r="E60" t="str">
            <v>Brasil</v>
          </cell>
          <cell r="F60" t="str">
            <v>BRAZIL</v>
          </cell>
          <cell r="G60" t="str">
            <v>BASIC</v>
          </cell>
          <cell r="H60" t="str">
            <v>NACIT</v>
          </cell>
        </row>
        <row r="61">
          <cell r="A61" t="str">
            <v>B0130</v>
          </cell>
          <cell r="B61" t="str">
            <v>B0130-B-COCOA-NA-CORPCOCOA-CASH</v>
          </cell>
          <cell r="C61" t="str">
            <v>Coffee</v>
          </cell>
          <cell r="D61" t="str">
            <v>CORPCOCOA</v>
          </cell>
          <cell r="E61" t="str">
            <v>North America</v>
          </cell>
          <cell r="F61" t="str">
            <v>NORTHAM</v>
          </cell>
          <cell r="G61" t="str">
            <v>BASIC</v>
          </cell>
          <cell r="H61" t="str">
            <v>NACOCOA</v>
          </cell>
        </row>
        <row r="62">
          <cell r="A62" t="str">
            <v>B0131</v>
          </cell>
          <cell r="B62" t="str">
            <v>B0131-B-COCOA-NA-CORPCOCOA-HEDGE</v>
          </cell>
          <cell r="C62" t="str">
            <v>Coffee</v>
          </cell>
          <cell r="D62" t="str">
            <v>CORPCOCOA</v>
          </cell>
          <cell r="E62" t="str">
            <v>North America</v>
          </cell>
          <cell r="F62" t="str">
            <v>NORTHAM</v>
          </cell>
          <cell r="G62" t="str">
            <v>BASIC</v>
          </cell>
          <cell r="H62" t="str">
            <v>NACOCOA</v>
          </cell>
        </row>
        <row r="63">
          <cell r="A63" t="str">
            <v>B0133</v>
          </cell>
          <cell r="B63" t="str">
            <v>B0133-B-COFFEE-NA-CORPCOFFEE-CASH</v>
          </cell>
          <cell r="C63" t="str">
            <v>Coffee</v>
          </cell>
          <cell r="D63" t="str">
            <v>CORPCOFFEE</v>
          </cell>
          <cell r="E63" t="str">
            <v>North America</v>
          </cell>
          <cell r="F63" t="str">
            <v>NORTHAM</v>
          </cell>
          <cell r="G63" t="str">
            <v>BASIC</v>
          </cell>
          <cell r="H63" t="str">
            <v>NACOFFEE</v>
          </cell>
        </row>
        <row r="64">
          <cell r="A64" t="str">
            <v>B0134</v>
          </cell>
          <cell r="B64" t="str">
            <v>B0134-B-COFFEE-NA-CORPCOFFEE-HEDGE</v>
          </cell>
          <cell r="C64" t="str">
            <v>Coffee</v>
          </cell>
          <cell r="D64" t="str">
            <v>CORPCOFFEE</v>
          </cell>
          <cell r="E64" t="str">
            <v>North America</v>
          </cell>
          <cell r="F64" t="str">
            <v>NORTHAM</v>
          </cell>
          <cell r="G64" t="str">
            <v>BASIC</v>
          </cell>
          <cell r="H64" t="str">
            <v>NACOFFEE</v>
          </cell>
        </row>
        <row r="65">
          <cell r="A65" t="str">
            <v>B0135</v>
          </cell>
          <cell r="B65" t="str">
            <v>B0135-B-FDGRAIN-NA-CORPGRAIN-CASH</v>
          </cell>
          <cell r="C65" t="str">
            <v>Grain</v>
          </cell>
          <cell r="D65" t="str">
            <v>CORPGRAIN</v>
          </cell>
          <cell r="E65" t="str">
            <v>North America</v>
          </cell>
          <cell r="F65" t="str">
            <v>NORTHAM</v>
          </cell>
          <cell r="G65" t="str">
            <v>BASIC</v>
          </cell>
          <cell r="H65" t="str">
            <v>NAGRAIN</v>
          </cell>
        </row>
        <row r="66">
          <cell r="A66" t="str">
            <v>B0136</v>
          </cell>
          <cell r="B66" t="str">
            <v>B0136-B-FDGRAIN-NA-CORPGRAIN-HEDGE</v>
          </cell>
          <cell r="C66" t="str">
            <v>Grain</v>
          </cell>
          <cell r="D66" t="str">
            <v>CORPGRAIN</v>
          </cell>
          <cell r="E66" t="str">
            <v>North America</v>
          </cell>
          <cell r="F66" t="str">
            <v>NORTHAM</v>
          </cell>
          <cell r="G66" t="str">
            <v>BASIC</v>
          </cell>
          <cell r="H66" t="str">
            <v>NAGRAIN</v>
          </cell>
        </row>
        <row r="67">
          <cell r="A67" t="str">
            <v>B0137</v>
          </cell>
          <cell r="B67" t="str">
            <v>B0137-B-ALLGRAIN-NA-CORPGRAIN-HEDGE</v>
          </cell>
          <cell r="C67" t="str">
            <v>Grain</v>
          </cell>
          <cell r="D67" t="str">
            <v>CORPGRAIN</v>
          </cell>
          <cell r="E67" t="str">
            <v>North America</v>
          </cell>
          <cell r="F67" t="str">
            <v>NORTHAM</v>
          </cell>
          <cell r="G67" t="str">
            <v>BASIC</v>
          </cell>
          <cell r="H67" t="str">
            <v>NAGRAIN</v>
          </cell>
        </row>
        <row r="68">
          <cell r="A68" t="str">
            <v>B0138</v>
          </cell>
          <cell r="B68" t="str">
            <v>B0138-B-SOYACO-NA-CORPGRAIN-HEDGE</v>
          </cell>
          <cell r="C68" t="str">
            <v>Oilseeds</v>
          </cell>
          <cell r="D68" t="str">
            <v>CORPGRAIN</v>
          </cell>
          <cell r="E68" t="str">
            <v>North America</v>
          </cell>
          <cell r="F68" t="str">
            <v>NORTHAM</v>
          </cell>
          <cell r="G68" t="str">
            <v>BASIC</v>
          </cell>
          <cell r="H68" t="str">
            <v>NAOIL</v>
          </cell>
        </row>
        <row r="69">
          <cell r="A69" t="str">
            <v>B0139</v>
          </cell>
          <cell r="B69" t="str">
            <v>B0139-B-WHEAT-NA-CORPGRAIN-CASH</v>
          </cell>
          <cell r="C69" t="str">
            <v>Grain</v>
          </cell>
          <cell r="D69" t="str">
            <v>CORPGRAIN</v>
          </cell>
          <cell r="E69" t="str">
            <v>North America</v>
          </cell>
          <cell r="F69" t="str">
            <v>NORTHAM</v>
          </cell>
          <cell r="G69" t="str">
            <v>BASIC</v>
          </cell>
          <cell r="H69" t="str">
            <v>NAGRAIN</v>
          </cell>
        </row>
        <row r="70">
          <cell r="A70" t="str">
            <v>B0140</v>
          </cell>
          <cell r="B70" t="str">
            <v>B0140-B-WHEAT-NA-CORPGRAIN-HEDGE</v>
          </cell>
          <cell r="C70" t="str">
            <v>Grain</v>
          </cell>
          <cell r="D70" t="str">
            <v>CORPGRAIN</v>
          </cell>
          <cell r="E70" t="str">
            <v>North America</v>
          </cell>
          <cell r="F70" t="str">
            <v>NORTHAM</v>
          </cell>
          <cell r="G70" t="str">
            <v>BASIC</v>
          </cell>
          <cell r="H70" t="str">
            <v>NAGRAIN</v>
          </cell>
        </row>
        <row r="71">
          <cell r="A71" t="str">
            <v>B0142</v>
          </cell>
          <cell r="B71" t="str">
            <v>B0142-B-SOYACO-NA-CORPGRAIN-CASH</v>
          </cell>
          <cell r="C71" t="str">
            <v>Oilseeds</v>
          </cell>
          <cell r="D71" t="str">
            <v>CORPGRAIN</v>
          </cell>
          <cell r="E71" t="str">
            <v>North America</v>
          </cell>
          <cell r="F71" t="str">
            <v>NORTHAM</v>
          </cell>
          <cell r="G71" t="str">
            <v>BASIC</v>
          </cell>
          <cell r="H71" t="str">
            <v>NAOIL</v>
          </cell>
        </row>
        <row r="72">
          <cell r="A72" t="str">
            <v>B0143</v>
          </cell>
          <cell r="B72" t="str">
            <v>B0143-B-SOYABEAN-NA-CORPGRAIN-HEDGE</v>
          </cell>
          <cell r="C72" t="str">
            <v>Oilseeds</v>
          </cell>
          <cell r="D72" t="str">
            <v>CORPGRAIN</v>
          </cell>
          <cell r="E72" t="str">
            <v>North America</v>
          </cell>
          <cell r="F72" t="str">
            <v>NORTHAM</v>
          </cell>
          <cell r="G72" t="str">
            <v>BASIC</v>
          </cell>
          <cell r="H72" t="str">
            <v>NAOIL</v>
          </cell>
        </row>
        <row r="73">
          <cell r="A73" t="str">
            <v>B0145</v>
          </cell>
          <cell r="B73" t="str">
            <v>B0145-B-COFFEE-NA-LDPERU-ORIGIN</v>
          </cell>
          <cell r="C73" t="str">
            <v>Coffee</v>
          </cell>
          <cell r="D73" t="str">
            <v>LDPERU</v>
          </cell>
          <cell r="E73" t="str">
            <v>North America</v>
          </cell>
          <cell r="F73" t="str">
            <v>NORTHAM</v>
          </cell>
          <cell r="G73" t="str">
            <v>BASIC</v>
          </cell>
          <cell r="H73" t="str">
            <v>NACOFFEE</v>
          </cell>
        </row>
        <row r="74">
          <cell r="A74" t="str">
            <v>B0147</v>
          </cell>
          <cell r="B74" t="str">
            <v>B0147-B-COFFEE-NA-COMPROMEX-ORIGIN</v>
          </cell>
          <cell r="C74" t="str">
            <v>Coffee</v>
          </cell>
          <cell r="D74" t="str">
            <v>COMPROMEX</v>
          </cell>
          <cell r="E74" t="str">
            <v>North America</v>
          </cell>
          <cell r="F74" t="str">
            <v>NORTHAM</v>
          </cell>
          <cell r="G74" t="str">
            <v>BASIC</v>
          </cell>
          <cell r="H74" t="str">
            <v>NACOFFEE</v>
          </cell>
        </row>
        <row r="75">
          <cell r="A75" t="str">
            <v>B0148</v>
          </cell>
          <cell r="B75" t="str">
            <v>B0148-B-ALLGRAIN-NA-COMPROMEX-CASH</v>
          </cell>
          <cell r="C75" t="str">
            <v>Grain</v>
          </cell>
          <cell r="D75" t="str">
            <v>COMPROMEX</v>
          </cell>
          <cell r="E75" t="str">
            <v>North America</v>
          </cell>
          <cell r="F75" t="str">
            <v>NORTHAM</v>
          </cell>
          <cell r="G75" t="str">
            <v>BASIC</v>
          </cell>
          <cell r="H75" t="str">
            <v>NAGRAIN</v>
          </cell>
        </row>
        <row r="76">
          <cell r="A76" t="str">
            <v>B0149</v>
          </cell>
          <cell r="B76" t="str">
            <v>B0149-B-ALLGRAIN-NA-LDPERU-CASH</v>
          </cell>
          <cell r="C76" t="str">
            <v>Grain</v>
          </cell>
          <cell r="D76" t="str">
            <v>LDPERU</v>
          </cell>
          <cell r="E76" t="str">
            <v>North America</v>
          </cell>
          <cell r="F76" t="str">
            <v>NORTHAM</v>
          </cell>
          <cell r="G76" t="str">
            <v>BASIC</v>
          </cell>
          <cell r="H76" t="str">
            <v>NAGRAIN</v>
          </cell>
        </row>
        <row r="77">
          <cell r="A77" t="str">
            <v>B0151</v>
          </cell>
          <cell r="B77" t="str">
            <v>B0151-B-SUGAR-NA-LDPERU-DISTRIB</v>
          </cell>
          <cell r="C77" t="str">
            <v>Sugar</v>
          </cell>
          <cell r="D77" t="str">
            <v>LDPERU</v>
          </cell>
          <cell r="E77" t="str">
            <v>North America</v>
          </cell>
          <cell r="F77" t="str">
            <v>NORTHAM</v>
          </cell>
          <cell r="G77" t="str">
            <v>BASIC</v>
          </cell>
          <cell r="H77" t="str">
            <v>NASUGAR</v>
          </cell>
        </row>
        <row r="78">
          <cell r="A78" t="str">
            <v>B0152</v>
          </cell>
          <cell r="B78" t="str">
            <v>B0152-B-SUGAR-NA-COMPROMEX-DISTRIB</v>
          </cell>
          <cell r="C78" t="str">
            <v>Sugar</v>
          </cell>
          <cell r="D78" t="str">
            <v>COMPROMEX</v>
          </cell>
          <cell r="E78" t="str">
            <v>North America</v>
          </cell>
          <cell r="F78" t="str">
            <v>NORTHAM</v>
          </cell>
          <cell r="G78" t="str">
            <v>BASIC</v>
          </cell>
          <cell r="H78" t="str">
            <v>NASUGAR</v>
          </cell>
        </row>
        <row r="79">
          <cell r="A79" t="str">
            <v>B0153</v>
          </cell>
          <cell r="B79" t="str">
            <v>B0153-B-SUGAR-NA-CORPSUGAR-CASH</v>
          </cell>
          <cell r="C79" t="str">
            <v>Sugar</v>
          </cell>
          <cell r="D79" t="str">
            <v>CORPSUGAR</v>
          </cell>
          <cell r="E79" t="str">
            <v>North America</v>
          </cell>
          <cell r="F79" t="str">
            <v>NORTHAM</v>
          </cell>
          <cell r="G79" t="str">
            <v>BASIC</v>
          </cell>
          <cell r="H79" t="str">
            <v>NASUGAR</v>
          </cell>
        </row>
        <row r="80">
          <cell r="A80" t="str">
            <v>B0154</v>
          </cell>
          <cell r="B80" t="str">
            <v>B0154-B-SUGAR-NA-CORPSUGAR-HEDGE</v>
          </cell>
          <cell r="C80" t="str">
            <v>Sugar</v>
          </cell>
          <cell r="D80" t="str">
            <v>CORPSUGAR</v>
          </cell>
          <cell r="E80" t="str">
            <v>North America</v>
          </cell>
          <cell r="F80" t="str">
            <v>NORTHAM</v>
          </cell>
          <cell r="G80" t="str">
            <v>BASIC</v>
          </cell>
          <cell r="H80" t="str">
            <v>NASUGAR</v>
          </cell>
        </row>
        <row r="81">
          <cell r="A81" t="str">
            <v>B0155</v>
          </cell>
          <cell r="B81" t="str">
            <v>B0155-B-EQUITY-NA-CORPGRAIN-HEDGE</v>
          </cell>
          <cell r="C81" t="str">
            <v>Finance</v>
          </cell>
          <cell r="D81" t="str">
            <v>CORPGRAIN</v>
          </cell>
          <cell r="E81" t="str">
            <v>North America</v>
          </cell>
          <cell r="F81" t="str">
            <v>NORTHAM</v>
          </cell>
          <cell r="G81" t="str">
            <v>BASIC</v>
          </cell>
          <cell r="H81" t="str">
            <v>NAFIN</v>
          </cell>
        </row>
        <row r="82">
          <cell r="A82" t="str">
            <v>B0156</v>
          </cell>
          <cell r="B82" t="str">
            <v>B0156-B-FREIGHT-NA-CORPFREIGHT-CASH</v>
          </cell>
          <cell r="C82" t="str">
            <v>Freight</v>
          </cell>
          <cell r="D82" t="str">
            <v>CORPFREIGHT</v>
          </cell>
          <cell r="E82" t="str">
            <v>North America</v>
          </cell>
          <cell r="F82" t="str">
            <v>NORTHAM</v>
          </cell>
          <cell r="G82" t="str">
            <v>BASIC</v>
          </cell>
          <cell r="H82" t="str">
            <v>GLOFRE</v>
          </cell>
        </row>
        <row r="83">
          <cell r="A83" t="str">
            <v>B0160</v>
          </cell>
          <cell r="B83" t="str">
            <v>B0160-B-ELEV-NA-CORPKANSAS-TERMINAL</v>
          </cell>
          <cell r="C83" t="str">
            <v>Grain</v>
          </cell>
          <cell r="D83" t="str">
            <v>CORPKANSAS</v>
          </cell>
          <cell r="E83" t="str">
            <v>North America</v>
          </cell>
          <cell r="F83" t="str">
            <v>NORTHAM</v>
          </cell>
          <cell r="G83" t="str">
            <v>BASIC</v>
          </cell>
          <cell r="H83" t="str">
            <v>NAGRAIN</v>
          </cell>
        </row>
        <row r="84">
          <cell r="A84" t="str">
            <v>B0161</v>
          </cell>
          <cell r="B84" t="str">
            <v>B0161-B-ELEV-NA-CORPKANSAS-TERMINAL</v>
          </cell>
          <cell r="C84" t="str">
            <v>Grain</v>
          </cell>
          <cell r="D84" t="str">
            <v>CORPKANSAS</v>
          </cell>
          <cell r="E84" t="str">
            <v>North America</v>
          </cell>
          <cell r="F84" t="str">
            <v>NORTHAM</v>
          </cell>
          <cell r="G84" t="str">
            <v>BASIC</v>
          </cell>
          <cell r="H84" t="str">
            <v>NAGRAIN</v>
          </cell>
        </row>
        <row r="85">
          <cell r="A85" t="str">
            <v>B0162</v>
          </cell>
          <cell r="B85" t="str">
            <v>B0162-B-ELEV-NA-LDCANADA-TERMINAL</v>
          </cell>
          <cell r="C85" t="str">
            <v>Grain</v>
          </cell>
          <cell r="D85" t="str">
            <v>LDCANADA</v>
          </cell>
          <cell r="E85" t="str">
            <v>North America</v>
          </cell>
          <cell r="F85" t="str">
            <v>NORTHAM</v>
          </cell>
          <cell r="G85" t="str">
            <v>BASIC</v>
          </cell>
          <cell r="H85" t="str">
            <v>NAGRAIN</v>
          </cell>
        </row>
        <row r="86">
          <cell r="A86" t="str">
            <v>B0163</v>
          </cell>
          <cell r="B86" t="str">
            <v>B0163-B-ALLGRAIN-NA-CORPKANSAS-SILO</v>
          </cell>
          <cell r="C86" t="str">
            <v>Grain</v>
          </cell>
          <cell r="D86" t="str">
            <v>CORPKANSAS</v>
          </cell>
          <cell r="E86" t="str">
            <v>North America</v>
          </cell>
          <cell r="F86" t="str">
            <v>NORTHAM</v>
          </cell>
          <cell r="G86" t="str">
            <v>BASIC</v>
          </cell>
          <cell r="H86" t="str">
            <v>NAGRAIN</v>
          </cell>
        </row>
        <row r="87">
          <cell r="A87" t="str">
            <v>B0165</v>
          </cell>
          <cell r="B87" t="str">
            <v>B0165-B-COFFEE-AS-LDASIAPTE-HEDGE</v>
          </cell>
          <cell r="C87" t="str">
            <v>Coffee</v>
          </cell>
          <cell r="D87" t="str">
            <v>LDASIAPTE</v>
          </cell>
          <cell r="E87" t="str">
            <v>Asia</v>
          </cell>
          <cell r="F87" t="str">
            <v>ASIA</v>
          </cell>
          <cell r="G87" t="str">
            <v>BASIC</v>
          </cell>
          <cell r="H87" t="str">
            <v>ASCOFFEE</v>
          </cell>
        </row>
        <row r="88">
          <cell r="A88" t="str">
            <v>B0173</v>
          </cell>
          <cell r="B88" t="str">
            <v>B0173-B-ALLGRAIN-AS-LDINDIA-CASH</v>
          </cell>
          <cell r="C88" t="str">
            <v>Grain</v>
          </cell>
          <cell r="D88" t="str">
            <v>LDINDIA</v>
          </cell>
          <cell r="E88" t="str">
            <v>Asia</v>
          </cell>
          <cell r="F88" t="str">
            <v>ASIA</v>
          </cell>
          <cell r="G88" t="str">
            <v>BASIC</v>
          </cell>
          <cell r="H88" t="str">
            <v>ASGRAIN</v>
          </cell>
        </row>
        <row r="89">
          <cell r="A89" t="str">
            <v>B0177</v>
          </cell>
          <cell r="B89" t="str">
            <v>B0177-B-ALLGRAIN-AS-LDASIAPTE-CASH</v>
          </cell>
          <cell r="C89" t="str">
            <v>Grain</v>
          </cell>
          <cell r="D89" t="str">
            <v>LDASIAPTE</v>
          </cell>
          <cell r="E89" t="str">
            <v>Asia</v>
          </cell>
          <cell r="F89" t="str">
            <v>ASIA</v>
          </cell>
          <cell r="G89" t="str">
            <v>BASIC</v>
          </cell>
          <cell r="H89" t="str">
            <v>ASGRAIN</v>
          </cell>
        </row>
        <row r="90">
          <cell r="A90" t="str">
            <v>B0179</v>
          </cell>
          <cell r="B90" t="str">
            <v>B0179-B-ALLGRAIN-AS-LDASIAPTE-HEDGE</v>
          </cell>
          <cell r="C90" t="str">
            <v>Grain</v>
          </cell>
          <cell r="D90" t="str">
            <v>LDASIAPTE</v>
          </cell>
          <cell r="E90" t="str">
            <v>Asia</v>
          </cell>
          <cell r="F90" t="str">
            <v>ASIA</v>
          </cell>
          <cell r="G90" t="str">
            <v>BASIC</v>
          </cell>
          <cell r="H90" t="str">
            <v>ASGRAIN</v>
          </cell>
        </row>
        <row r="91">
          <cell r="A91" t="str">
            <v>B0181</v>
          </cell>
          <cell r="B91" t="str">
            <v>B0181-B-SOYAOIL-AS-LDINDIA-CASH</v>
          </cell>
          <cell r="C91" t="str">
            <v>Oilseeds</v>
          </cell>
          <cell r="D91" t="str">
            <v>LDINDIA</v>
          </cell>
          <cell r="E91" t="str">
            <v>Asia</v>
          </cell>
          <cell r="F91" t="str">
            <v>ASIA</v>
          </cell>
          <cell r="G91" t="str">
            <v>BASIC</v>
          </cell>
          <cell r="H91" t="str">
            <v>ASOIL</v>
          </cell>
        </row>
        <row r="92">
          <cell r="A92" t="str">
            <v>B0184</v>
          </cell>
          <cell r="B92" t="str">
            <v>B0184-B-SOYACO-AS-LDASIAPTE-HEDGE</v>
          </cell>
          <cell r="C92" t="str">
            <v>Oilseeds</v>
          </cell>
          <cell r="D92" t="str">
            <v>LDASIAPTE</v>
          </cell>
          <cell r="E92" t="str">
            <v>Asia</v>
          </cell>
          <cell r="F92" t="str">
            <v>ASIA</v>
          </cell>
          <cell r="G92" t="str">
            <v>BASIC</v>
          </cell>
          <cell r="H92" t="str">
            <v>ASOIL</v>
          </cell>
        </row>
        <row r="93">
          <cell r="A93" t="str">
            <v>B0186</v>
          </cell>
          <cell r="B93" t="str">
            <v>B0186-B-SUGAR-AS-LDASIAPTE-HEDGE</v>
          </cell>
          <cell r="C93" t="str">
            <v>Sugar</v>
          </cell>
          <cell r="D93" t="str">
            <v>LDASIAPTE</v>
          </cell>
          <cell r="E93" t="str">
            <v>Asia</v>
          </cell>
          <cell r="F93" t="str">
            <v>ASIA</v>
          </cell>
          <cell r="G93" t="str">
            <v>BASIC</v>
          </cell>
          <cell r="H93" t="str">
            <v>ASSUGAR</v>
          </cell>
        </row>
        <row r="94">
          <cell r="A94" t="str">
            <v>B0187</v>
          </cell>
          <cell r="B94" t="str">
            <v>B0187-B-SUGAR-AS-LDASIAPTE-CASH</v>
          </cell>
          <cell r="C94" t="str">
            <v>Sugar</v>
          </cell>
          <cell r="D94" t="str">
            <v>LDASIAPTE</v>
          </cell>
          <cell r="E94" t="str">
            <v>Asia</v>
          </cell>
          <cell r="F94" t="str">
            <v>ASIA</v>
          </cell>
          <cell r="G94" t="str">
            <v>BASIC</v>
          </cell>
          <cell r="H94" t="str">
            <v>ASSUGAR</v>
          </cell>
        </row>
        <row r="95">
          <cell r="A95" t="str">
            <v>B0189</v>
          </cell>
          <cell r="B95" t="str">
            <v>B0189-B-SUGAR-AS-LDINDIA-CASH</v>
          </cell>
          <cell r="C95" t="str">
            <v>Sugar</v>
          </cell>
          <cell r="D95" t="str">
            <v>LDINDIA</v>
          </cell>
          <cell r="E95" t="str">
            <v>Asia</v>
          </cell>
          <cell r="F95" t="str">
            <v>ASIA</v>
          </cell>
          <cell r="G95" t="str">
            <v>BASIC</v>
          </cell>
          <cell r="H95" t="str">
            <v>ASSUGAR</v>
          </cell>
        </row>
        <row r="96">
          <cell r="A96" t="str">
            <v>B0194</v>
          </cell>
          <cell r="B96" t="str">
            <v>B0194-B-CITRUS-BR-COINFRUT-PROCESS</v>
          </cell>
          <cell r="C96" t="str">
            <v>Citrus</v>
          </cell>
          <cell r="D96" t="str">
            <v>COINFRUT</v>
          </cell>
          <cell r="E96" t="str">
            <v>Brasil</v>
          </cell>
          <cell r="F96" t="str">
            <v>BRAZIL</v>
          </cell>
          <cell r="G96" t="str">
            <v>BASIC</v>
          </cell>
          <cell r="H96" t="str">
            <v>NACIT</v>
          </cell>
        </row>
        <row r="97">
          <cell r="A97" t="str">
            <v>B0196</v>
          </cell>
          <cell r="B97" t="str">
            <v>B0196-B-CITRUS-BR-CITJTERM-PROCESS</v>
          </cell>
          <cell r="C97" t="str">
            <v>Citrus</v>
          </cell>
          <cell r="D97" t="str">
            <v>CITJTERM</v>
          </cell>
          <cell r="E97" t="str">
            <v>Brasil</v>
          </cell>
          <cell r="F97" t="str">
            <v>BRAZIL</v>
          </cell>
          <cell r="G97" t="str">
            <v>BASIC</v>
          </cell>
          <cell r="H97" t="str">
            <v>NACIT</v>
          </cell>
        </row>
        <row r="98">
          <cell r="A98" t="str">
            <v>B0198</v>
          </cell>
          <cell r="B98" t="str">
            <v>B0198-B-COFFEE-BR-COINBRA-CASH</v>
          </cell>
          <cell r="C98" t="str">
            <v>Coffee</v>
          </cell>
          <cell r="D98" t="str">
            <v>COINBRA</v>
          </cell>
          <cell r="E98" t="str">
            <v>Brasil</v>
          </cell>
          <cell r="F98" t="str">
            <v>BRAZIL</v>
          </cell>
          <cell r="G98" t="str">
            <v>BASIC</v>
          </cell>
          <cell r="H98" t="str">
            <v>BRCOFFEE</v>
          </cell>
        </row>
        <row r="99">
          <cell r="A99" t="str">
            <v>B0200</v>
          </cell>
          <cell r="B99" t="str">
            <v>B0200-B-COFFEE-BR-NETHBV-CASH</v>
          </cell>
          <cell r="C99" t="str">
            <v>Coffee</v>
          </cell>
          <cell r="D99" t="str">
            <v>NETHBV</v>
          </cell>
          <cell r="E99" t="str">
            <v>Brasil</v>
          </cell>
          <cell r="F99" t="str">
            <v>BRAZIL</v>
          </cell>
          <cell r="G99" t="str">
            <v>BASIC</v>
          </cell>
          <cell r="H99" t="str">
            <v>BRCOFFEE</v>
          </cell>
        </row>
        <row r="100">
          <cell r="A100" t="str">
            <v>B0202</v>
          </cell>
          <cell r="B100" t="str">
            <v>B0202-B-COFFEE-BR-COINTRAD-HEDGE</v>
          </cell>
          <cell r="C100" t="str">
            <v>Coffee</v>
          </cell>
          <cell r="D100" t="str">
            <v>COINTRAD</v>
          </cell>
          <cell r="E100" t="str">
            <v>Brasil</v>
          </cell>
          <cell r="F100" t="str">
            <v>BRAZIL</v>
          </cell>
          <cell r="G100" t="str">
            <v>BASIC</v>
          </cell>
          <cell r="H100" t="str">
            <v>BRCOFFEE</v>
          </cell>
        </row>
        <row r="101">
          <cell r="A101" t="str">
            <v>B0204</v>
          </cell>
          <cell r="B101" t="str">
            <v>B0204-B-COTTON-BR-COINBRA-CASH</v>
          </cell>
          <cell r="C101" t="str">
            <v>Cotton</v>
          </cell>
          <cell r="D101" t="str">
            <v>COINBRA</v>
          </cell>
          <cell r="E101" t="str">
            <v>Brasil</v>
          </cell>
          <cell r="F101" t="str">
            <v>BRAZIL</v>
          </cell>
          <cell r="G101" t="str">
            <v>BASIC</v>
          </cell>
          <cell r="H101" t="str">
            <v>COTTONJV</v>
          </cell>
        </row>
        <row r="102">
          <cell r="A102" t="str">
            <v>B0205</v>
          </cell>
          <cell r="B102" t="str">
            <v>B0205-B-COTTON-BR-COINTRAD-CASH</v>
          </cell>
          <cell r="C102" t="str">
            <v>Cotton</v>
          </cell>
          <cell r="D102" t="str">
            <v>COINTRAD</v>
          </cell>
          <cell r="E102" t="str">
            <v>Brasil</v>
          </cell>
          <cell r="F102" t="str">
            <v>BRAZIL</v>
          </cell>
          <cell r="G102" t="str">
            <v>BASIC</v>
          </cell>
          <cell r="H102" t="str">
            <v>COTTONJV</v>
          </cell>
        </row>
        <row r="103">
          <cell r="A103" t="str">
            <v>B0206</v>
          </cell>
          <cell r="B103" t="str">
            <v>B0206-B-COTTON-BR-NETHBV-CASH</v>
          </cell>
          <cell r="C103" t="str">
            <v>Cotton</v>
          </cell>
          <cell r="D103" t="str">
            <v>NETHBV</v>
          </cell>
          <cell r="E103" t="str">
            <v>Brasil</v>
          </cell>
          <cell r="F103" t="str">
            <v>BRAZIL</v>
          </cell>
          <cell r="G103" t="str">
            <v>BASIC</v>
          </cell>
          <cell r="H103" t="str">
            <v>COTTONJV</v>
          </cell>
        </row>
        <row r="104">
          <cell r="A104" t="str">
            <v>B0207</v>
          </cell>
          <cell r="B104" t="str">
            <v>B0207-B-ALLGRAIN-BR-COINBRA-ORIGIN</v>
          </cell>
          <cell r="C104" t="str">
            <v>Grain</v>
          </cell>
          <cell r="D104" t="str">
            <v>COINBRA</v>
          </cell>
          <cell r="E104" t="str">
            <v>Brasil</v>
          </cell>
          <cell r="F104" t="str">
            <v>BRAZIL</v>
          </cell>
          <cell r="G104" t="str">
            <v>BASIC</v>
          </cell>
          <cell r="H104" t="str">
            <v>BRGRAIN</v>
          </cell>
        </row>
        <row r="105">
          <cell r="A105" t="str">
            <v>B0210</v>
          </cell>
          <cell r="B105" t="str">
            <v>B0210-B-ALLGRAIN-BR-NETHBV-ORIGIN</v>
          </cell>
          <cell r="C105" t="str">
            <v>Grain</v>
          </cell>
          <cell r="D105" t="str">
            <v>NETHBV</v>
          </cell>
          <cell r="E105" t="str">
            <v>Brasil</v>
          </cell>
          <cell r="F105" t="str">
            <v>BRAZIL</v>
          </cell>
          <cell r="G105" t="str">
            <v>BASIC</v>
          </cell>
          <cell r="H105" t="str">
            <v>BRGRAIN</v>
          </cell>
        </row>
        <row r="106">
          <cell r="A106" t="str">
            <v>B0215</v>
          </cell>
          <cell r="B106" t="str">
            <v>B0215-B-ALLFIN-BR-COINBRA-HEDGE</v>
          </cell>
          <cell r="C106" t="str">
            <v>Finance</v>
          </cell>
          <cell r="D106" t="str">
            <v>COINBRA</v>
          </cell>
          <cell r="E106" t="str">
            <v>Brasil</v>
          </cell>
          <cell r="F106" t="str">
            <v>BRAZIL</v>
          </cell>
          <cell r="G106" t="str">
            <v>BASIC</v>
          </cell>
          <cell r="H106" t="str">
            <v>BRFIN</v>
          </cell>
        </row>
        <row r="107">
          <cell r="A107" t="str">
            <v>B0216</v>
          </cell>
          <cell r="B107" t="str">
            <v>B0216-B-SOYABEAN-BR-COINBRA-ORIGIN</v>
          </cell>
          <cell r="C107" t="str">
            <v>Oilseeds</v>
          </cell>
          <cell r="D107" t="str">
            <v>COINBRA</v>
          </cell>
          <cell r="E107" t="str">
            <v>Brasil</v>
          </cell>
          <cell r="F107" t="str">
            <v>BRAZIL</v>
          </cell>
          <cell r="G107" t="str">
            <v>BASIC</v>
          </cell>
          <cell r="H107" t="str">
            <v>BROIL</v>
          </cell>
        </row>
        <row r="108">
          <cell r="A108" t="str">
            <v>B0220</v>
          </cell>
          <cell r="B108" t="str">
            <v>B0220-B-SOYACO-BR-COINBRA-CASH</v>
          </cell>
          <cell r="C108" t="str">
            <v>Oilseeds</v>
          </cell>
          <cell r="D108" t="str">
            <v>COINBRA</v>
          </cell>
          <cell r="E108" t="str">
            <v>Brasil</v>
          </cell>
          <cell r="F108" t="str">
            <v>BRAZIL</v>
          </cell>
          <cell r="G108" t="str">
            <v>BASIC</v>
          </cell>
          <cell r="H108" t="str">
            <v>BROIL</v>
          </cell>
        </row>
        <row r="109">
          <cell r="A109" t="str">
            <v>B0221</v>
          </cell>
          <cell r="B109" t="str">
            <v>B0221-B-SOYACO-BR-COINBRA-CRUSH</v>
          </cell>
          <cell r="C109" t="str">
            <v>Oilseeds</v>
          </cell>
          <cell r="D109" t="str">
            <v>COINBRA</v>
          </cell>
          <cell r="E109" t="str">
            <v>Brasil</v>
          </cell>
          <cell r="F109" t="str">
            <v>BRAZIL</v>
          </cell>
          <cell r="G109" t="str">
            <v>BASIC</v>
          </cell>
          <cell r="H109" t="str">
            <v>BROIL</v>
          </cell>
        </row>
        <row r="110">
          <cell r="A110" t="str">
            <v>B0223</v>
          </cell>
          <cell r="B110" t="str">
            <v>B0223-B-SOYACO-BR-COINBRA-LECITHIN</v>
          </cell>
          <cell r="C110" t="str">
            <v>Oilseeds</v>
          </cell>
          <cell r="D110" t="str">
            <v>COINBRA</v>
          </cell>
          <cell r="E110" t="str">
            <v>Brasil</v>
          </cell>
          <cell r="F110" t="str">
            <v>BRAZIL</v>
          </cell>
          <cell r="G110" t="str">
            <v>BASIC</v>
          </cell>
          <cell r="H110" t="str">
            <v>BROIL</v>
          </cell>
        </row>
        <row r="111">
          <cell r="A111" t="str">
            <v>B0225</v>
          </cell>
          <cell r="B111" t="str">
            <v>B0225-B-SUGAR-BR-COINTRAD-HEDGE</v>
          </cell>
          <cell r="C111" t="str">
            <v>Sugar</v>
          </cell>
          <cell r="D111" t="str">
            <v>COINTRAD</v>
          </cell>
          <cell r="E111" t="str">
            <v>Brasil</v>
          </cell>
          <cell r="F111" t="str">
            <v>BRAZIL</v>
          </cell>
          <cell r="G111" t="str">
            <v>BASIC</v>
          </cell>
          <cell r="H111" t="str">
            <v>BRSUGAR</v>
          </cell>
        </row>
        <row r="112">
          <cell r="A112" t="str">
            <v>B0226</v>
          </cell>
          <cell r="B112" t="str">
            <v>B0226-B-SUGAR-BR-COINBRA-HEDGE</v>
          </cell>
          <cell r="C112" t="str">
            <v>Sugar</v>
          </cell>
          <cell r="D112" t="str">
            <v>COINBRA</v>
          </cell>
          <cell r="E112" t="str">
            <v>Brasil</v>
          </cell>
          <cell r="F112" t="str">
            <v>BRAZIL</v>
          </cell>
          <cell r="G112" t="str">
            <v>BASIC</v>
          </cell>
          <cell r="H112" t="str">
            <v>BRSUGAR</v>
          </cell>
        </row>
        <row r="113">
          <cell r="A113" t="str">
            <v>B0230</v>
          </cell>
          <cell r="B113" t="str">
            <v>B0230-B-SUGETH-BR-COINBRA-CASH</v>
          </cell>
          <cell r="C113" t="str">
            <v>Sugar</v>
          </cell>
          <cell r="D113" t="str">
            <v>COINBRA</v>
          </cell>
          <cell r="E113" t="str">
            <v>Brasil</v>
          </cell>
          <cell r="F113" t="str">
            <v>BRAZIL</v>
          </cell>
          <cell r="G113" t="str">
            <v>BASIC</v>
          </cell>
          <cell r="H113" t="str">
            <v>BRSUGAR</v>
          </cell>
        </row>
        <row r="114">
          <cell r="A114" t="str">
            <v>B0231</v>
          </cell>
          <cell r="B114" t="str">
            <v>B0231-B-SUGETH-BR-CRESCIU-MILL</v>
          </cell>
          <cell r="C114" t="str">
            <v>Sugar</v>
          </cell>
          <cell r="D114" t="str">
            <v>CRESCIU</v>
          </cell>
          <cell r="E114" t="str">
            <v>Brasil</v>
          </cell>
          <cell r="F114" t="str">
            <v>BRAZIL</v>
          </cell>
          <cell r="G114" t="str">
            <v>BASIC</v>
          </cell>
          <cell r="H114" t="str">
            <v>BRSUGAR</v>
          </cell>
        </row>
        <row r="115">
          <cell r="A115" t="str">
            <v>B0234</v>
          </cell>
          <cell r="B115" t="str">
            <v>B0234-B-SUGETH-BR-SAOCAR-MILL</v>
          </cell>
          <cell r="C115" t="str">
            <v>Sugar</v>
          </cell>
          <cell r="D115" t="str">
            <v>SAOCAR</v>
          </cell>
          <cell r="E115" t="str">
            <v>Brasil</v>
          </cell>
          <cell r="F115" t="str">
            <v>BRAZIL</v>
          </cell>
          <cell r="G115" t="str">
            <v>BASIC</v>
          </cell>
          <cell r="H115" t="str">
            <v>BRSUGAR</v>
          </cell>
        </row>
        <row r="116">
          <cell r="A116" t="str">
            <v>B0236</v>
          </cell>
          <cell r="B116" t="str">
            <v>B0236-B-ALLGRAIN-AU-LDAUSTRAL-CASH</v>
          </cell>
          <cell r="C116" t="str">
            <v>Grain</v>
          </cell>
          <cell r="D116" t="str">
            <v>LDAUSTRAL</v>
          </cell>
          <cell r="E116" t="str">
            <v>Australia</v>
          </cell>
          <cell r="F116" t="str">
            <v>ARGENTIN</v>
          </cell>
          <cell r="G116" t="str">
            <v>BASIC</v>
          </cell>
          <cell r="H116" t="str">
            <v>ARGGRAIN</v>
          </cell>
        </row>
        <row r="117">
          <cell r="A117" t="str">
            <v>B0237</v>
          </cell>
          <cell r="B117" t="str">
            <v>B0237-B-ALLGRAIN-AU-LDAUSTRAL-HEDGE</v>
          </cell>
          <cell r="C117" t="str">
            <v>Grain</v>
          </cell>
          <cell r="D117" t="str">
            <v>LDAUSTRAL</v>
          </cell>
          <cell r="E117" t="str">
            <v>Australia</v>
          </cell>
          <cell r="F117" t="str">
            <v>ARGENTIN</v>
          </cell>
          <cell r="G117" t="str">
            <v>BASIC</v>
          </cell>
          <cell r="H117" t="str">
            <v>ARGGRAIN</v>
          </cell>
        </row>
        <row r="118">
          <cell r="A118" t="str">
            <v>B0240</v>
          </cell>
          <cell r="B118" t="str">
            <v>B0240-B-SEED-AU-LDAUSTRAL-CASH</v>
          </cell>
          <cell r="C118" t="str">
            <v>Oilseeds</v>
          </cell>
          <cell r="D118" t="str">
            <v>LDAUSTRAL</v>
          </cell>
          <cell r="E118" t="str">
            <v>Australia</v>
          </cell>
          <cell r="F118" t="str">
            <v>ARGENTIN</v>
          </cell>
          <cell r="G118" t="str">
            <v>BASIC</v>
          </cell>
          <cell r="H118" t="str">
            <v>ARGOIL</v>
          </cell>
        </row>
        <row r="119">
          <cell r="A119" t="str">
            <v>B0241</v>
          </cell>
          <cell r="B119" t="str">
            <v>B0241-B-SEED-AU-LDAUSTRAL-HEDGE</v>
          </cell>
          <cell r="C119" t="str">
            <v>Oilseeds</v>
          </cell>
          <cell r="D119" t="str">
            <v>LDAUSTRAL</v>
          </cell>
          <cell r="E119" t="str">
            <v>Australia</v>
          </cell>
          <cell r="F119" t="str">
            <v>ARGENTIN</v>
          </cell>
          <cell r="G119" t="str">
            <v>BASIC</v>
          </cell>
          <cell r="H119" t="str">
            <v>ARGOIL</v>
          </cell>
        </row>
        <row r="120">
          <cell r="A120" t="str">
            <v>B0242</v>
          </cell>
          <cell r="B120" t="str">
            <v>B0242-B-WOOL-AU-LDAUSTRAL-CASH</v>
          </cell>
          <cell r="C120" t="str">
            <v>Other</v>
          </cell>
          <cell r="D120" t="str">
            <v>LDAUSTRAL</v>
          </cell>
          <cell r="E120" t="str">
            <v>Australia</v>
          </cell>
          <cell r="F120" t="str">
            <v>ARGENTIN</v>
          </cell>
          <cell r="G120" t="str">
            <v>BASIC</v>
          </cell>
          <cell r="H120" t="str">
            <v>ARGDIV</v>
          </cell>
        </row>
        <row r="121">
          <cell r="A121" t="str">
            <v>B0244</v>
          </cell>
          <cell r="B121" t="str">
            <v>B0244-B-FDGRAIN-AR-SACEIF-CASH</v>
          </cell>
          <cell r="C121" t="str">
            <v>Grain</v>
          </cell>
          <cell r="D121" t="str">
            <v>SACEIF</v>
          </cell>
          <cell r="E121" t="str">
            <v>Argentina</v>
          </cell>
          <cell r="F121" t="str">
            <v>ARGENTIN</v>
          </cell>
          <cell r="G121" t="str">
            <v>BASIC</v>
          </cell>
          <cell r="H121" t="str">
            <v>ARGGRAIN</v>
          </cell>
        </row>
        <row r="122">
          <cell r="A122" t="str">
            <v>B0246</v>
          </cell>
          <cell r="B122" t="str">
            <v>B0246-B-WHEAT-AR-SACEIF-CASH</v>
          </cell>
          <cell r="C122" t="str">
            <v>Grain</v>
          </cell>
          <cell r="D122" t="str">
            <v>SACEIF</v>
          </cell>
          <cell r="E122" t="str">
            <v>Argentina</v>
          </cell>
          <cell r="F122" t="str">
            <v>ARGENTIN</v>
          </cell>
          <cell r="G122" t="str">
            <v>BASIC</v>
          </cell>
          <cell r="H122" t="str">
            <v>ARGGRAIN</v>
          </cell>
        </row>
        <row r="123">
          <cell r="A123" t="str">
            <v>B0247</v>
          </cell>
          <cell r="B123" t="str">
            <v>B0247-B-WHEAT-AR-URUGRAIN-HEDGE</v>
          </cell>
          <cell r="C123" t="str">
            <v>Grain</v>
          </cell>
          <cell r="D123" t="str">
            <v>URUGRAIN</v>
          </cell>
          <cell r="E123" t="str">
            <v>Argentina</v>
          </cell>
          <cell r="F123" t="str">
            <v>ARGENTIN</v>
          </cell>
          <cell r="G123" t="str">
            <v>BASIC</v>
          </cell>
          <cell r="H123" t="str">
            <v>ARGGRAIN</v>
          </cell>
        </row>
        <row r="124">
          <cell r="A124" t="str">
            <v>B0248</v>
          </cell>
          <cell r="B124" t="str">
            <v>B0248-B-FDGRAIN-AR-URUGRAIN-CASH</v>
          </cell>
          <cell r="C124" t="str">
            <v>Grain</v>
          </cell>
          <cell r="D124" t="str">
            <v>URUGRAIN</v>
          </cell>
          <cell r="E124" t="str">
            <v>Argentina</v>
          </cell>
          <cell r="F124" t="str">
            <v>ARGENTIN</v>
          </cell>
          <cell r="G124" t="str">
            <v>BASIC</v>
          </cell>
          <cell r="H124" t="str">
            <v>ARGGRAIN</v>
          </cell>
        </row>
        <row r="125">
          <cell r="A125" t="str">
            <v>B0249</v>
          </cell>
          <cell r="B125" t="str">
            <v>B0249-B-FDGRAIN-AR-URUGRAIN-HEDGE</v>
          </cell>
          <cell r="C125" t="str">
            <v>Grain</v>
          </cell>
          <cell r="D125" t="str">
            <v>URUGRAIN</v>
          </cell>
          <cell r="E125" t="str">
            <v>Argentina</v>
          </cell>
          <cell r="F125" t="str">
            <v>ARGENTIN</v>
          </cell>
          <cell r="G125" t="str">
            <v>BASIC</v>
          </cell>
          <cell r="H125" t="str">
            <v>ARGGRAIN</v>
          </cell>
        </row>
        <row r="126">
          <cell r="A126" t="str">
            <v>B0250</v>
          </cell>
          <cell r="B126" t="str">
            <v>B0250-B-WHEAT-AR-URUGRAIN-CASH</v>
          </cell>
          <cell r="C126" t="str">
            <v>Grain</v>
          </cell>
          <cell r="D126" t="str">
            <v>URUGRAIN</v>
          </cell>
          <cell r="E126" t="str">
            <v>Argentina</v>
          </cell>
          <cell r="F126" t="str">
            <v>ARGENTIN</v>
          </cell>
          <cell r="G126" t="str">
            <v>BASIC</v>
          </cell>
          <cell r="H126" t="str">
            <v>ARGGRAIN</v>
          </cell>
        </row>
        <row r="127">
          <cell r="A127" t="str">
            <v>B0252</v>
          </cell>
          <cell r="B127" t="str">
            <v>B0252-B-FDGRAIN-AR-NETHBV-CASH</v>
          </cell>
          <cell r="C127" t="str">
            <v>Grain</v>
          </cell>
          <cell r="D127" t="str">
            <v>NETHBV</v>
          </cell>
          <cell r="E127" t="str">
            <v>Argentina</v>
          </cell>
          <cell r="F127" t="str">
            <v>ARGENTIN</v>
          </cell>
          <cell r="G127" t="str">
            <v>BASIC</v>
          </cell>
          <cell r="H127" t="str">
            <v>ARGGRAIN</v>
          </cell>
        </row>
        <row r="128">
          <cell r="A128" t="str">
            <v>B0254</v>
          </cell>
          <cell r="B128" t="str">
            <v>B0254-B-WHEAT-AR-NETHBV-CASH</v>
          </cell>
          <cell r="C128" t="str">
            <v>Grain</v>
          </cell>
          <cell r="D128" t="str">
            <v>NETHBV</v>
          </cell>
          <cell r="E128" t="str">
            <v>Argentina</v>
          </cell>
          <cell r="F128" t="str">
            <v>ARGENTIN</v>
          </cell>
          <cell r="G128" t="str">
            <v>BASIC</v>
          </cell>
          <cell r="H128" t="str">
            <v>ARGGRAIN</v>
          </cell>
        </row>
        <row r="129">
          <cell r="A129" t="str">
            <v>B0256</v>
          </cell>
          <cell r="B129" t="str">
            <v>B0256-B-SOYABEAN-AR-SACEIF-ORIGIN</v>
          </cell>
          <cell r="C129" t="str">
            <v>Oilseeds</v>
          </cell>
          <cell r="D129" t="str">
            <v>SACEIF</v>
          </cell>
          <cell r="E129" t="str">
            <v>Argentina</v>
          </cell>
          <cell r="F129" t="str">
            <v>ARGENTIN</v>
          </cell>
          <cell r="G129" t="str">
            <v>BASIC</v>
          </cell>
          <cell r="H129" t="str">
            <v>ARGOIL</v>
          </cell>
        </row>
        <row r="130">
          <cell r="A130" t="str">
            <v>B0259</v>
          </cell>
          <cell r="B130" t="str">
            <v>B0259-B-SOYACO-AR-SACEIF-CASH</v>
          </cell>
          <cell r="C130" t="str">
            <v>Oilseeds</v>
          </cell>
          <cell r="D130" t="str">
            <v>SACEIF</v>
          </cell>
          <cell r="E130" t="str">
            <v>Argentina</v>
          </cell>
          <cell r="F130" t="str">
            <v>ARGENTIN</v>
          </cell>
          <cell r="G130" t="str">
            <v>BASIC</v>
          </cell>
          <cell r="H130" t="str">
            <v>ARGOIL</v>
          </cell>
        </row>
        <row r="131">
          <cell r="A131" t="str">
            <v>B0260</v>
          </cell>
          <cell r="B131" t="str">
            <v>B0260-B-SOYACO-AR-URUGRAIN-CASH</v>
          </cell>
          <cell r="C131" t="str">
            <v>Oilseeds</v>
          </cell>
          <cell r="D131" t="str">
            <v>URUGRAIN</v>
          </cell>
          <cell r="E131" t="str">
            <v>Argentina</v>
          </cell>
          <cell r="F131" t="str">
            <v>ARGENTIN</v>
          </cell>
          <cell r="G131" t="str">
            <v>BASIC</v>
          </cell>
          <cell r="H131" t="str">
            <v>ARGOIL</v>
          </cell>
        </row>
        <row r="132">
          <cell r="A132" t="str">
            <v>B0262</v>
          </cell>
          <cell r="B132" t="str">
            <v>B0262-B-SOYACO-AR-URUGRAIN-HEDGE</v>
          </cell>
          <cell r="C132" t="str">
            <v>Oilseeds</v>
          </cell>
          <cell r="D132" t="str">
            <v>URUGRAIN</v>
          </cell>
          <cell r="E132" t="str">
            <v>Argentina</v>
          </cell>
          <cell r="F132" t="str">
            <v>ARGENTIN</v>
          </cell>
          <cell r="G132" t="str">
            <v>BASIC</v>
          </cell>
          <cell r="H132" t="str">
            <v>ARGOIL</v>
          </cell>
        </row>
        <row r="133">
          <cell r="A133" t="str">
            <v>B0265</v>
          </cell>
          <cell r="B133" t="str">
            <v>B0265-B-SOYACO-AR-NETHBV-CASH</v>
          </cell>
          <cell r="C133" t="str">
            <v>Oilseeds</v>
          </cell>
          <cell r="D133" t="str">
            <v>NETHBV</v>
          </cell>
          <cell r="E133" t="str">
            <v>Argentina</v>
          </cell>
          <cell r="F133" t="str">
            <v>ARGENTIN</v>
          </cell>
          <cell r="G133" t="str">
            <v>BASIC</v>
          </cell>
          <cell r="H133" t="str">
            <v>ARGOIL</v>
          </cell>
        </row>
        <row r="134">
          <cell r="A134" t="str">
            <v>B0266</v>
          </cell>
          <cell r="B134" t="str">
            <v>B0266-B-SOYACO-AR-SACEIF-CRUSH</v>
          </cell>
          <cell r="C134" t="str">
            <v>Oilseeds</v>
          </cell>
          <cell r="D134" t="str">
            <v>SACEIF</v>
          </cell>
          <cell r="E134" t="str">
            <v>Argentina</v>
          </cell>
          <cell r="F134" t="str">
            <v>ARGENTIN</v>
          </cell>
          <cell r="G134" t="str">
            <v>BASIC</v>
          </cell>
          <cell r="H134" t="str">
            <v>ARGOIL</v>
          </cell>
        </row>
        <row r="135">
          <cell r="A135" t="str">
            <v>B0267</v>
          </cell>
          <cell r="B135" t="str">
            <v>B0267-B-ALLFIN-AR-SACEIF-HEDGE</v>
          </cell>
          <cell r="C135" t="str">
            <v>Finance</v>
          </cell>
          <cell r="D135" t="str">
            <v>SACEIF</v>
          </cell>
          <cell r="E135" t="str">
            <v>Argentina</v>
          </cell>
          <cell r="F135" t="str">
            <v>ARGENTIN</v>
          </cell>
          <cell r="G135" t="str">
            <v>BASIC</v>
          </cell>
          <cell r="H135" t="str">
            <v>ARGFIN</v>
          </cell>
        </row>
        <row r="136">
          <cell r="A136" t="str">
            <v>B0268</v>
          </cell>
          <cell r="B136" t="str">
            <v>B0268-B-ALLFIN-AR-URUGRAIN-HEDGE</v>
          </cell>
          <cell r="C136" t="str">
            <v>Finance</v>
          </cell>
          <cell r="D136" t="str">
            <v>URUGRAIN</v>
          </cell>
          <cell r="E136" t="str">
            <v>Argentina</v>
          </cell>
          <cell r="F136" t="str">
            <v>ARGENTIN</v>
          </cell>
          <cell r="G136" t="str">
            <v>BASIC</v>
          </cell>
          <cell r="H136" t="str">
            <v>ARGFIN</v>
          </cell>
        </row>
        <row r="137">
          <cell r="A137" t="str">
            <v>B0269</v>
          </cell>
          <cell r="B137" t="str">
            <v>B0269-B-MILK-AR-SACEIF-CASH</v>
          </cell>
          <cell r="C137" t="str">
            <v>Other</v>
          </cell>
          <cell r="D137" t="str">
            <v>SACEIF</v>
          </cell>
          <cell r="E137" t="str">
            <v>Argentina</v>
          </cell>
          <cell r="F137" t="str">
            <v>ARGENTIN</v>
          </cell>
          <cell r="G137" t="str">
            <v>BASIC</v>
          </cell>
          <cell r="H137" t="str">
            <v>ARGDIV</v>
          </cell>
        </row>
        <row r="138">
          <cell r="A138" t="str">
            <v>B0270</v>
          </cell>
          <cell r="B138" t="str">
            <v>B0270-B-SOYAMEAL-WE-SESOSTRIS-DISTRIB</v>
          </cell>
          <cell r="C138" t="str">
            <v>Oilseeds</v>
          </cell>
          <cell r="D138" t="str">
            <v>SESOSTRIS</v>
          </cell>
          <cell r="E138" t="str">
            <v>Western Europe</v>
          </cell>
          <cell r="F138" t="str">
            <v>EBS</v>
          </cell>
          <cell r="G138" t="str">
            <v>BASIC</v>
          </cell>
          <cell r="H138" t="str">
            <v>EBSOIL</v>
          </cell>
        </row>
        <row r="139">
          <cell r="A139" t="str">
            <v>B0271</v>
          </cell>
          <cell r="B139" t="str">
            <v>B0271-B-ALLCOM-WE-LDNEG-MARKET</v>
          </cell>
          <cell r="C139" t="str">
            <v>Service</v>
          </cell>
          <cell r="D139" t="str">
            <v>LDNEG</v>
          </cell>
          <cell r="E139" t="str">
            <v>Western Europe</v>
          </cell>
          <cell r="F139" t="str">
            <v>EBS</v>
          </cell>
          <cell r="G139" t="str">
            <v>BASIC</v>
          </cell>
          <cell r="H139" t="str">
            <v>EBSMKG</v>
          </cell>
        </row>
        <row r="140">
          <cell r="A140" t="str">
            <v>B0274</v>
          </cell>
          <cell r="B140" t="str">
            <v>B0274-B-ALLCOM-WE-LDNEG-MANAGT</v>
          </cell>
          <cell r="C140" t="str">
            <v>Service</v>
          </cell>
          <cell r="D140" t="str">
            <v>LDNEG</v>
          </cell>
          <cell r="E140" t="str">
            <v>Western Europe</v>
          </cell>
          <cell r="F140" t="str">
            <v>EBS</v>
          </cell>
          <cell r="G140" t="str">
            <v>BASIC</v>
          </cell>
          <cell r="H140" t="str">
            <v>SCGMAN</v>
          </cell>
        </row>
        <row r="141">
          <cell r="A141" t="str">
            <v>B0275</v>
          </cell>
          <cell r="B141" t="str">
            <v>B0275-B-ALLCOM-UK-LDTLTD-MANAGT</v>
          </cell>
          <cell r="C141" t="str">
            <v>Service</v>
          </cell>
          <cell r="D141" t="str">
            <v>LDTLTD</v>
          </cell>
          <cell r="E141" t="str">
            <v>London</v>
          </cell>
          <cell r="F141" t="str">
            <v>EBS</v>
          </cell>
          <cell r="G141" t="str">
            <v>BASIC</v>
          </cell>
          <cell r="H141" t="str">
            <v>SCGMAN</v>
          </cell>
        </row>
        <row r="142">
          <cell r="A142" t="str">
            <v>B0278</v>
          </cell>
          <cell r="B142" t="str">
            <v>B0278-B-SOYACO-AS-LDASIAPTE-CASH</v>
          </cell>
          <cell r="C142" t="str">
            <v>Oilseeds</v>
          </cell>
          <cell r="D142" t="str">
            <v>LDASIAPTE</v>
          </cell>
          <cell r="E142" t="str">
            <v>Asia</v>
          </cell>
          <cell r="F142" t="str">
            <v>ASIA</v>
          </cell>
          <cell r="G142" t="str">
            <v>BASIC</v>
          </cell>
          <cell r="H142" t="str">
            <v>ASOIL</v>
          </cell>
        </row>
        <row r="143">
          <cell r="A143" t="str">
            <v>B0282</v>
          </cell>
          <cell r="B143" t="str">
            <v>B0282-B-ALLCOM-AS-LDASIAPTE-MARKET</v>
          </cell>
          <cell r="C143" t="str">
            <v>Service</v>
          </cell>
          <cell r="D143" t="str">
            <v>LDASIAPTE</v>
          </cell>
          <cell r="E143" t="str">
            <v>Asia</v>
          </cell>
          <cell r="F143" t="str">
            <v>ASIA</v>
          </cell>
          <cell r="G143" t="str">
            <v>BASIC</v>
          </cell>
          <cell r="H143" t="str">
            <v>ASMKG</v>
          </cell>
        </row>
        <row r="144">
          <cell r="A144" t="str">
            <v>B0285</v>
          </cell>
          <cell r="B144" t="str">
            <v>B0285-B-ALLCOM-AS-LDSHANGH-MARKET</v>
          </cell>
          <cell r="C144" t="str">
            <v>Service</v>
          </cell>
          <cell r="D144" t="str">
            <v>LDSHANGH</v>
          </cell>
          <cell r="E144" t="str">
            <v>Asia</v>
          </cell>
          <cell r="F144" t="str">
            <v>ASIA</v>
          </cell>
          <cell r="G144" t="str">
            <v>BASIC</v>
          </cell>
          <cell r="H144" t="str">
            <v>ASMKG</v>
          </cell>
        </row>
        <row r="145">
          <cell r="A145" t="str">
            <v>B0286</v>
          </cell>
          <cell r="B145" t="str">
            <v>B0286-B-ALLCOM-AS-LDINDONE-MARKET</v>
          </cell>
          <cell r="C145" t="str">
            <v>Service</v>
          </cell>
          <cell r="D145" t="str">
            <v>LDINDONE</v>
          </cell>
          <cell r="E145" t="str">
            <v>Asia</v>
          </cell>
          <cell r="F145" t="str">
            <v>ASIA</v>
          </cell>
          <cell r="G145" t="str">
            <v>BASIC</v>
          </cell>
          <cell r="H145" t="str">
            <v>ASMKG</v>
          </cell>
        </row>
        <row r="146">
          <cell r="A146" t="str">
            <v>B0287</v>
          </cell>
          <cell r="B146" t="str">
            <v>B0287-B-ALLCOM-AS-LDTSDN-MARKET</v>
          </cell>
          <cell r="C146" t="str">
            <v>Service</v>
          </cell>
          <cell r="D146" t="str">
            <v>LDTSDN</v>
          </cell>
          <cell r="E146" t="str">
            <v>Asia</v>
          </cell>
          <cell r="F146" t="str">
            <v>ASIA</v>
          </cell>
          <cell r="G146" t="str">
            <v>BASIC</v>
          </cell>
          <cell r="H146" t="str">
            <v>ASMKG</v>
          </cell>
        </row>
        <row r="147">
          <cell r="A147" t="str">
            <v>B0288</v>
          </cell>
          <cell r="B147" t="str">
            <v>B0288-B-ALLCOM-AS-LDPHILIP-MARKET</v>
          </cell>
          <cell r="C147" t="str">
            <v>Service</v>
          </cell>
          <cell r="D147" t="str">
            <v>LDPHILIP</v>
          </cell>
          <cell r="E147" t="str">
            <v>Asia</v>
          </cell>
          <cell r="F147" t="str">
            <v>ASIA</v>
          </cell>
          <cell r="G147" t="str">
            <v>BASIC</v>
          </cell>
          <cell r="H147" t="str">
            <v>ASMKG</v>
          </cell>
        </row>
        <row r="148">
          <cell r="A148" t="str">
            <v>B0297</v>
          </cell>
          <cell r="B148" t="str">
            <v>B0297-B-WHEAT-NA-CORPGRAIN-CASH</v>
          </cell>
          <cell r="C148" t="str">
            <v>Grain</v>
          </cell>
          <cell r="D148" t="str">
            <v>CORPGRAIN</v>
          </cell>
          <cell r="E148" t="str">
            <v>North America</v>
          </cell>
          <cell r="F148" t="str">
            <v>NORTHAM</v>
          </cell>
          <cell r="G148" t="str">
            <v>BASIC</v>
          </cell>
          <cell r="H148" t="str">
            <v>NAGRAIN</v>
          </cell>
        </row>
        <row r="149">
          <cell r="A149" t="str">
            <v>B0298</v>
          </cell>
          <cell r="B149" t="str">
            <v>B0298-B-ALLB-SD-NA-CORPGRAIN-CASH</v>
          </cell>
          <cell r="C149" t="str">
            <v>Oilseeds</v>
          </cell>
          <cell r="D149" t="str">
            <v>CORPGRAIN</v>
          </cell>
          <cell r="E149" t="str">
            <v>North America</v>
          </cell>
          <cell r="F149" t="str">
            <v>NORTHAM</v>
          </cell>
          <cell r="G149" t="str">
            <v>BASIC</v>
          </cell>
          <cell r="H149" t="str">
            <v>NAOIL</v>
          </cell>
        </row>
        <row r="150">
          <cell r="A150" t="str">
            <v>B0300</v>
          </cell>
          <cell r="B150" t="str">
            <v>B0300-B-SOYABEAN-NA-CORPGRAIN-SILO</v>
          </cell>
          <cell r="C150" t="str">
            <v>Oilseeds</v>
          </cell>
          <cell r="D150" t="str">
            <v>CORPGRAIN</v>
          </cell>
          <cell r="E150" t="str">
            <v>North America</v>
          </cell>
          <cell r="F150" t="str">
            <v>NORTHAM</v>
          </cell>
          <cell r="G150" t="str">
            <v>BASIC</v>
          </cell>
          <cell r="H150" t="str">
            <v>NAOIL</v>
          </cell>
        </row>
        <row r="151">
          <cell r="A151" t="str">
            <v>B0301</v>
          </cell>
          <cell r="B151" t="str">
            <v>B0301-B-SOYABEAN-NA-CORPGRAIN-CASH</v>
          </cell>
          <cell r="C151" t="str">
            <v>Oilseeds</v>
          </cell>
          <cell r="D151" t="str">
            <v>CORPGRAIN</v>
          </cell>
          <cell r="E151" t="str">
            <v>North America</v>
          </cell>
          <cell r="F151" t="str">
            <v>NORTHAM</v>
          </cell>
          <cell r="G151" t="str">
            <v>BASIC</v>
          </cell>
          <cell r="H151" t="str">
            <v>NAOIL</v>
          </cell>
        </row>
        <row r="152">
          <cell r="A152" t="str">
            <v>B0302</v>
          </cell>
          <cell r="B152" t="str">
            <v>B0302-B-ELEV-NA-CORPKANSAS-TERMINAL</v>
          </cell>
          <cell r="C152" t="str">
            <v>Grain</v>
          </cell>
          <cell r="D152" t="str">
            <v>CORPKANSAS</v>
          </cell>
          <cell r="E152" t="str">
            <v>North America</v>
          </cell>
          <cell r="F152" t="str">
            <v>NORTHAM</v>
          </cell>
          <cell r="G152" t="str">
            <v>BASIC</v>
          </cell>
          <cell r="H152" t="str">
            <v>NAGRAIN</v>
          </cell>
        </row>
        <row r="153">
          <cell r="A153" t="str">
            <v>B0304</v>
          </cell>
          <cell r="B153" t="str">
            <v>B0304-B-SWAP-NA-CORPGRAIN-HEDGE</v>
          </cell>
          <cell r="C153" t="str">
            <v>Other</v>
          </cell>
          <cell r="D153" t="str">
            <v>CORPGRAIN</v>
          </cell>
          <cell r="E153" t="str">
            <v>North America</v>
          </cell>
          <cell r="F153" t="str">
            <v>NORTHAM</v>
          </cell>
          <cell r="G153" t="str">
            <v>BASIC</v>
          </cell>
          <cell r="H153" t="str">
            <v>MINIMACR</v>
          </cell>
        </row>
        <row r="154">
          <cell r="A154" t="str">
            <v>B0305</v>
          </cell>
          <cell r="B154" t="str">
            <v>B0305-B-MILO-NA-CORPGRAIN-CASH</v>
          </cell>
          <cell r="C154" t="str">
            <v>Grain</v>
          </cell>
          <cell r="D154" t="str">
            <v>CORPGRAIN</v>
          </cell>
          <cell r="E154" t="str">
            <v>North America</v>
          </cell>
          <cell r="F154" t="str">
            <v>NORTHAM</v>
          </cell>
          <cell r="G154" t="str">
            <v>BASIC</v>
          </cell>
          <cell r="H154" t="str">
            <v>NAGRAIN</v>
          </cell>
        </row>
        <row r="155">
          <cell r="A155" t="str">
            <v>B0306</v>
          </cell>
          <cell r="B155" t="str">
            <v>B0306-B-SPGRAIN-NA-CORPGRAIN-CASH</v>
          </cell>
          <cell r="C155" t="str">
            <v>Grain</v>
          </cell>
          <cell r="D155" t="str">
            <v>CORPGRAIN</v>
          </cell>
          <cell r="E155" t="str">
            <v>North America</v>
          </cell>
          <cell r="F155" t="str">
            <v>NORTHAM</v>
          </cell>
          <cell r="G155" t="str">
            <v>BASIC</v>
          </cell>
          <cell r="H155" t="str">
            <v>NAGRAIN</v>
          </cell>
        </row>
        <row r="156">
          <cell r="A156" t="str">
            <v>B0309</v>
          </cell>
          <cell r="B156" t="str">
            <v>B0309-B-MINIMACR-NA-CORPGRAIN-HEDGE</v>
          </cell>
          <cell r="C156" t="str">
            <v>Other</v>
          </cell>
          <cell r="D156" t="str">
            <v>CORPGRAIN</v>
          </cell>
          <cell r="E156" t="str">
            <v>North America</v>
          </cell>
          <cell r="F156" t="str">
            <v>NORTHAM</v>
          </cell>
          <cell r="G156" t="str">
            <v>BASIC</v>
          </cell>
          <cell r="H156" t="str">
            <v>MINIMACR</v>
          </cell>
        </row>
        <row r="157">
          <cell r="A157" t="str">
            <v>B0310</v>
          </cell>
          <cell r="B157" t="str">
            <v>B0310-B-MINIMACR-NA-CORPGRAIN-HEDGE</v>
          </cell>
          <cell r="C157" t="str">
            <v>Other</v>
          </cell>
          <cell r="D157" t="str">
            <v>CORPGRAIN</v>
          </cell>
          <cell r="E157" t="str">
            <v>North America</v>
          </cell>
          <cell r="F157" t="str">
            <v>NORTHAM</v>
          </cell>
          <cell r="G157" t="str">
            <v>BASIC</v>
          </cell>
          <cell r="H157" t="str">
            <v>MINIMACR</v>
          </cell>
        </row>
        <row r="158">
          <cell r="A158" t="str">
            <v>B0311</v>
          </cell>
          <cell r="B158" t="str">
            <v>B0311-B-ALLCOM-NA-CORPGRAIN-MANAGT</v>
          </cell>
          <cell r="C158" t="str">
            <v>Service</v>
          </cell>
          <cell r="D158" t="str">
            <v>CORPGRAIN</v>
          </cell>
          <cell r="E158" t="str">
            <v>North America</v>
          </cell>
          <cell r="F158" t="str">
            <v>NORTHAM</v>
          </cell>
          <cell r="G158" t="str">
            <v>BASIC</v>
          </cell>
          <cell r="H158" t="str">
            <v>SCGMAN</v>
          </cell>
        </row>
        <row r="159">
          <cell r="A159" t="str">
            <v>B0315</v>
          </cell>
          <cell r="B159" t="str">
            <v>B0315-B-OPTION-NA-CORPGRAIN-HEDGE</v>
          </cell>
          <cell r="C159" t="str">
            <v>Grain</v>
          </cell>
          <cell r="D159" t="str">
            <v>CORPGRAIN</v>
          </cell>
          <cell r="E159" t="str">
            <v>North America</v>
          </cell>
          <cell r="F159" t="str">
            <v>NORTHAM</v>
          </cell>
          <cell r="G159" t="str">
            <v>BASIC</v>
          </cell>
          <cell r="H159" t="str">
            <v>NAGRAIN</v>
          </cell>
        </row>
        <row r="160">
          <cell r="A160" t="str">
            <v>B0317</v>
          </cell>
          <cell r="B160" t="str">
            <v>B0317-B-COTTON-AR-SACEIF-CASH</v>
          </cell>
          <cell r="C160" t="str">
            <v>Cotton</v>
          </cell>
          <cell r="D160" t="str">
            <v>SACEIF</v>
          </cell>
          <cell r="E160" t="str">
            <v>Argentina</v>
          </cell>
          <cell r="F160" t="str">
            <v>ARGENTIN</v>
          </cell>
          <cell r="G160" t="str">
            <v>BASIC</v>
          </cell>
          <cell r="H160" t="str">
            <v>COTTONJV</v>
          </cell>
        </row>
        <row r="161">
          <cell r="A161" t="str">
            <v>B0318</v>
          </cell>
          <cell r="B161" t="str">
            <v>B0318-B-ALLCOM-AR-SACEIF-MANAGT</v>
          </cell>
          <cell r="C161" t="str">
            <v>Service</v>
          </cell>
          <cell r="D161" t="str">
            <v>SACEIF</v>
          </cell>
          <cell r="E161" t="str">
            <v>Argentina</v>
          </cell>
          <cell r="F161" t="str">
            <v>ARGENTIN</v>
          </cell>
          <cell r="G161" t="str">
            <v>BASIC</v>
          </cell>
          <cell r="H161" t="str">
            <v>SCGMAN</v>
          </cell>
        </row>
        <row r="162">
          <cell r="A162" t="str">
            <v>B0319</v>
          </cell>
          <cell r="B162" t="str">
            <v>B0319-B-ALLCOM-BR-COINBRA-MANAGT</v>
          </cell>
          <cell r="C162" t="str">
            <v>Service</v>
          </cell>
          <cell r="D162" t="str">
            <v>COINBRA</v>
          </cell>
          <cell r="E162" t="str">
            <v>Brasil</v>
          </cell>
          <cell r="F162" t="str">
            <v>BRAZIL</v>
          </cell>
          <cell r="G162" t="str">
            <v>BASIC</v>
          </cell>
          <cell r="H162" t="str">
            <v>SCGMAN</v>
          </cell>
        </row>
        <row r="163">
          <cell r="A163" t="str">
            <v>B0320</v>
          </cell>
          <cell r="B163" t="str">
            <v>B0320-B-ELEV-AR-SACEIF-TERMINAL</v>
          </cell>
          <cell r="C163" t="str">
            <v>Grain</v>
          </cell>
          <cell r="D163" t="str">
            <v>SACEIF</v>
          </cell>
          <cell r="E163" t="str">
            <v>Argentina</v>
          </cell>
          <cell r="F163" t="str">
            <v>ARGENTIN</v>
          </cell>
          <cell r="G163" t="str">
            <v>BASIC</v>
          </cell>
          <cell r="H163" t="str">
            <v>ARGELEV</v>
          </cell>
        </row>
        <row r="164">
          <cell r="A164" t="str">
            <v>B0321</v>
          </cell>
          <cell r="B164" t="str">
            <v>B0321-B-ELEV-BR-COINBRA-TERMINAL</v>
          </cell>
          <cell r="C164" t="str">
            <v>Grain</v>
          </cell>
          <cell r="D164" t="str">
            <v>COINBRA</v>
          </cell>
          <cell r="E164" t="str">
            <v>Brasil</v>
          </cell>
          <cell r="F164" t="str">
            <v>BRAZIL</v>
          </cell>
          <cell r="G164" t="str">
            <v>BASIC</v>
          </cell>
          <cell r="H164" t="str">
            <v>BRELEV</v>
          </cell>
        </row>
        <row r="165">
          <cell r="A165" t="str">
            <v>B0322</v>
          </cell>
          <cell r="B165" t="str">
            <v>B0322-B-SOYACO-BR-COINBRA-CASH</v>
          </cell>
          <cell r="C165" t="str">
            <v>Oilseeds</v>
          </cell>
          <cell r="D165" t="str">
            <v>COINBRA</v>
          </cell>
          <cell r="E165" t="str">
            <v>Brasil</v>
          </cell>
          <cell r="F165" t="str">
            <v>BRAZIL</v>
          </cell>
          <cell r="G165" t="str">
            <v>BASIC</v>
          </cell>
          <cell r="H165" t="str">
            <v>BROIL</v>
          </cell>
        </row>
        <row r="166">
          <cell r="A166" t="str">
            <v>B0324</v>
          </cell>
          <cell r="B166" t="str">
            <v>B0324-B-SOYACO-BR-COINBRA-REFINING</v>
          </cell>
          <cell r="C166" t="str">
            <v>Oilseeds</v>
          </cell>
          <cell r="D166" t="str">
            <v>COINBRA</v>
          </cell>
          <cell r="E166" t="str">
            <v>Brasil</v>
          </cell>
          <cell r="F166" t="str">
            <v>BRAZIL</v>
          </cell>
          <cell r="G166" t="str">
            <v>BASIC</v>
          </cell>
          <cell r="H166" t="str">
            <v>BROIL</v>
          </cell>
        </row>
        <row r="167">
          <cell r="A167" t="str">
            <v>B0325</v>
          </cell>
          <cell r="B167" t="str">
            <v>B0325-B-WHEAT-AF-LDAFRICA-CASH</v>
          </cell>
          <cell r="C167" t="str">
            <v>Grain</v>
          </cell>
          <cell r="D167" t="str">
            <v>LDAFRICA</v>
          </cell>
          <cell r="E167" t="str">
            <v>Africa</v>
          </cell>
          <cell r="F167" t="str">
            <v>EBS</v>
          </cell>
          <cell r="G167" t="str">
            <v>BASIC</v>
          </cell>
          <cell r="H167" t="str">
            <v>AFRGRAIN</v>
          </cell>
        </row>
        <row r="168">
          <cell r="A168" t="str">
            <v>B0326</v>
          </cell>
          <cell r="B168" t="str">
            <v>B0326-B-WHEAT-AF-LDAFRICA-HEDGE</v>
          </cell>
          <cell r="C168" t="str">
            <v>Grain</v>
          </cell>
          <cell r="D168" t="str">
            <v>LDAFRICA</v>
          </cell>
          <cell r="E168" t="str">
            <v>Africa</v>
          </cell>
          <cell r="F168" t="str">
            <v>EBS</v>
          </cell>
          <cell r="G168" t="str">
            <v>BASIC</v>
          </cell>
          <cell r="H168" t="str">
            <v>AFRGRAIN</v>
          </cell>
        </row>
        <row r="169">
          <cell r="A169" t="str">
            <v>B0328</v>
          </cell>
          <cell r="B169" t="str">
            <v>B0328-B-SOYABEAN-AU-LDAUSTRAL-CASH</v>
          </cell>
          <cell r="C169" t="str">
            <v>Oilseeds</v>
          </cell>
          <cell r="D169" t="str">
            <v>LDAUSTRAL</v>
          </cell>
          <cell r="E169" t="str">
            <v>Australia</v>
          </cell>
          <cell r="F169" t="str">
            <v>ARGENTIN</v>
          </cell>
          <cell r="G169" t="str">
            <v>BASIC</v>
          </cell>
          <cell r="H169" t="str">
            <v>ARGOIL</v>
          </cell>
        </row>
        <row r="170">
          <cell r="A170" t="str">
            <v>B0329</v>
          </cell>
          <cell r="B170" t="str">
            <v>B0329-B-SOYABEAN-AU-LDAUSTRAL-HEDGE</v>
          </cell>
          <cell r="C170" t="str">
            <v>Oilseeds</v>
          </cell>
          <cell r="D170" t="str">
            <v>LDAUSTRAL</v>
          </cell>
          <cell r="E170" t="str">
            <v>Australia</v>
          </cell>
          <cell r="F170" t="str">
            <v>ARGENTIN</v>
          </cell>
          <cell r="G170" t="str">
            <v>BASIC</v>
          </cell>
          <cell r="H170" t="str">
            <v>ARGOIL</v>
          </cell>
        </row>
        <row r="171">
          <cell r="A171" t="str">
            <v>B0330</v>
          </cell>
          <cell r="B171" t="str">
            <v>B0330-B-CITRUS-BR-CITLDABR-PROCESS</v>
          </cell>
          <cell r="C171" t="str">
            <v>Citrus</v>
          </cell>
          <cell r="D171" t="str">
            <v>CITLDABR</v>
          </cell>
          <cell r="E171" t="str">
            <v>Brasil</v>
          </cell>
          <cell r="F171" t="str">
            <v>BRAZIL</v>
          </cell>
          <cell r="G171" t="str">
            <v>BASIC</v>
          </cell>
          <cell r="H171" t="str">
            <v>BRCIT</v>
          </cell>
        </row>
        <row r="172">
          <cell r="A172" t="str">
            <v>B0331</v>
          </cell>
          <cell r="B172" t="str">
            <v>B0331-B-ALLFIN-BR-COINTRAD-HEDGE</v>
          </cell>
          <cell r="C172" t="str">
            <v>Finance</v>
          </cell>
          <cell r="D172" t="str">
            <v>COINTRAD</v>
          </cell>
          <cell r="E172" t="str">
            <v>Brasil</v>
          </cell>
          <cell r="F172" t="str">
            <v>BRAZIL</v>
          </cell>
          <cell r="G172" t="str">
            <v>BASIC</v>
          </cell>
          <cell r="H172" t="str">
            <v>BRFIN</v>
          </cell>
        </row>
        <row r="173">
          <cell r="A173" t="str">
            <v>B0332</v>
          </cell>
          <cell r="B173" t="str">
            <v>B0332-B-ALLFIN-BR-COINVEST-HEDGE</v>
          </cell>
          <cell r="C173" t="str">
            <v>Finance</v>
          </cell>
          <cell r="D173" t="str">
            <v>COINVEST</v>
          </cell>
          <cell r="E173" t="str">
            <v>Brasil</v>
          </cell>
          <cell r="F173" t="str">
            <v>BRAZIL</v>
          </cell>
          <cell r="G173" t="str">
            <v>BASIC</v>
          </cell>
          <cell r="H173" t="str">
            <v>BRFIN</v>
          </cell>
        </row>
        <row r="174">
          <cell r="A174" t="str">
            <v>B0335</v>
          </cell>
          <cell r="B174" t="str">
            <v>B0335-B-COFFEE-BR-COINBRA-HEDGE</v>
          </cell>
          <cell r="C174" t="str">
            <v>Coffee</v>
          </cell>
          <cell r="D174" t="str">
            <v>COINBRA</v>
          </cell>
          <cell r="E174" t="str">
            <v>Brasil</v>
          </cell>
          <cell r="F174" t="str">
            <v>BRAZIL</v>
          </cell>
          <cell r="G174" t="str">
            <v>BASIC</v>
          </cell>
          <cell r="H174" t="str">
            <v>BRCOFFEE</v>
          </cell>
        </row>
        <row r="175">
          <cell r="A175" t="str">
            <v>B0341</v>
          </cell>
          <cell r="B175" t="str">
            <v>B0341-B-SOYACO-BR-COINTRAD-CASH</v>
          </cell>
          <cell r="C175" t="str">
            <v>Oilseeds</v>
          </cell>
          <cell r="D175" t="str">
            <v>COINTRAD</v>
          </cell>
          <cell r="E175" t="str">
            <v>Brasil</v>
          </cell>
          <cell r="F175" t="str">
            <v>BRAZIL</v>
          </cell>
          <cell r="G175" t="str">
            <v>BASIC</v>
          </cell>
          <cell r="H175" t="str">
            <v>BROIL</v>
          </cell>
        </row>
        <row r="176">
          <cell r="A176" t="str">
            <v>B0342</v>
          </cell>
          <cell r="B176" t="str">
            <v>B0342-B-SOYACO-BR-COINTRAD-HEDGE</v>
          </cell>
          <cell r="C176" t="str">
            <v>Oilseeds</v>
          </cell>
          <cell r="D176" t="str">
            <v>COINTRAD</v>
          </cell>
          <cell r="E176" t="str">
            <v>Brasil</v>
          </cell>
          <cell r="F176" t="str">
            <v>BRAZIL</v>
          </cell>
          <cell r="G176" t="str">
            <v>BASIC</v>
          </cell>
          <cell r="H176" t="str">
            <v>BROIL</v>
          </cell>
        </row>
        <row r="177">
          <cell r="A177" t="str">
            <v>B0343</v>
          </cell>
          <cell r="B177" t="str">
            <v>B0343-B-SOYACO-AR-URUGRAIN-CASH</v>
          </cell>
          <cell r="C177" t="str">
            <v>Oilseeds</v>
          </cell>
          <cell r="D177" t="str">
            <v>URUGRAIN</v>
          </cell>
          <cell r="E177" t="str">
            <v>Argentina</v>
          </cell>
          <cell r="F177" t="str">
            <v>ARGENTIN</v>
          </cell>
          <cell r="G177" t="str">
            <v>BASIC</v>
          </cell>
          <cell r="H177" t="str">
            <v>ARGOIL</v>
          </cell>
        </row>
        <row r="178">
          <cell r="A178" t="str">
            <v>B0344</v>
          </cell>
          <cell r="B178" t="str">
            <v>B0344-B-SOYACO-AR-SACEIF-HIPRO</v>
          </cell>
          <cell r="C178" t="str">
            <v>Oilseeds</v>
          </cell>
          <cell r="D178" t="str">
            <v>SACEIF</v>
          </cell>
          <cell r="E178" t="str">
            <v>Argentina</v>
          </cell>
          <cell r="F178" t="str">
            <v>ARGENTIN</v>
          </cell>
          <cell r="G178" t="str">
            <v>BASIC</v>
          </cell>
          <cell r="H178" t="str">
            <v>ARGOIL</v>
          </cell>
        </row>
        <row r="179">
          <cell r="A179" t="str">
            <v>B0345</v>
          </cell>
          <cell r="B179" t="str">
            <v>B0345-B-SOYABEAN-AR-URUGRAIN-ORIGIN</v>
          </cell>
          <cell r="C179" t="str">
            <v>Oilseeds</v>
          </cell>
          <cell r="D179" t="str">
            <v>URUGRAIN</v>
          </cell>
          <cell r="E179" t="str">
            <v>Argentina</v>
          </cell>
          <cell r="F179" t="str">
            <v>ARGENTIN</v>
          </cell>
          <cell r="G179" t="str">
            <v>BASIC</v>
          </cell>
          <cell r="H179" t="str">
            <v>ARGOIL</v>
          </cell>
        </row>
        <row r="180">
          <cell r="A180" t="str">
            <v>B0347</v>
          </cell>
          <cell r="B180" t="str">
            <v>B0347-B-MEAT-AR-NETHBV-CASH</v>
          </cell>
          <cell r="C180" t="str">
            <v>Other</v>
          </cell>
          <cell r="D180" t="str">
            <v>NETHBV</v>
          </cell>
          <cell r="E180" t="str">
            <v>Argentina</v>
          </cell>
          <cell r="F180" t="str">
            <v>ARGENTIN</v>
          </cell>
          <cell r="G180" t="str">
            <v>BASIC</v>
          </cell>
          <cell r="H180" t="str">
            <v>ARGDIV</v>
          </cell>
        </row>
        <row r="181">
          <cell r="A181" t="str">
            <v>B0348</v>
          </cell>
          <cell r="B181" t="str">
            <v>B0348-B-ALLCOM-UK-LDSERVICE-MANAGT</v>
          </cell>
          <cell r="C181" t="str">
            <v>Service</v>
          </cell>
          <cell r="D181" t="str">
            <v>LDSERVICE</v>
          </cell>
          <cell r="E181" t="str">
            <v>London</v>
          </cell>
          <cell r="F181" t="str">
            <v>EBS</v>
          </cell>
          <cell r="G181" t="str">
            <v>BASIC</v>
          </cell>
          <cell r="H181" t="str">
            <v>SCGMAN</v>
          </cell>
        </row>
        <row r="182">
          <cell r="A182" t="str">
            <v>B0350</v>
          </cell>
          <cell r="B182" t="str">
            <v>B0350-B-SOYACO-BR-COINBRA-HEDGE</v>
          </cell>
          <cell r="C182" t="str">
            <v>Oilseeds</v>
          </cell>
          <cell r="D182" t="str">
            <v>COINBRA</v>
          </cell>
          <cell r="E182" t="str">
            <v>Brasil</v>
          </cell>
          <cell r="F182" t="str">
            <v>BRAZIL</v>
          </cell>
          <cell r="G182" t="str">
            <v>BASIC</v>
          </cell>
          <cell r="H182" t="str">
            <v>BROIL</v>
          </cell>
        </row>
        <row r="183">
          <cell r="A183" t="str">
            <v>B0351</v>
          </cell>
          <cell r="B183" t="str">
            <v>B0351-P-COFFEE-BR-COINBRA-CASH</v>
          </cell>
          <cell r="C183" t="str">
            <v>Coffee</v>
          </cell>
          <cell r="D183" t="str">
            <v>COINBRA</v>
          </cell>
          <cell r="E183" t="str">
            <v>Brasil</v>
          </cell>
          <cell r="F183" t="str">
            <v>BRAZIL</v>
          </cell>
          <cell r="G183" t="str">
            <v>PLATFORM</v>
          </cell>
          <cell r="H183" t="str">
            <v>COFPLAT</v>
          </cell>
        </row>
        <row r="184">
          <cell r="A184" t="str">
            <v>B0353</v>
          </cell>
          <cell r="B184" t="str">
            <v>B0353-P-SUGAR-BR-COINBRA-CASH</v>
          </cell>
          <cell r="C184" t="str">
            <v>Sugar</v>
          </cell>
          <cell r="D184" t="str">
            <v>COINBRA</v>
          </cell>
          <cell r="E184" t="str">
            <v>Brasil</v>
          </cell>
          <cell r="F184" t="str">
            <v>BRAZIL</v>
          </cell>
          <cell r="G184" t="str">
            <v>PLATFORM</v>
          </cell>
          <cell r="H184" t="str">
            <v>SUGPLAT</v>
          </cell>
        </row>
        <row r="185">
          <cell r="A185" t="str">
            <v>B0354</v>
          </cell>
          <cell r="B185" t="str">
            <v>B0354-P-ALLFIN-BR-COINBRA-HEDGE</v>
          </cell>
          <cell r="C185" t="str">
            <v>Finance</v>
          </cell>
          <cell r="D185" t="str">
            <v>COINBRA</v>
          </cell>
          <cell r="E185" t="str">
            <v>Brasil</v>
          </cell>
          <cell r="F185" t="str">
            <v>BRAZIL</v>
          </cell>
          <cell r="G185" t="str">
            <v>PLATFORM</v>
          </cell>
          <cell r="H185" t="str">
            <v>FINPLAT</v>
          </cell>
        </row>
        <row r="186">
          <cell r="A186" t="str">
            <v>B0356</v>
          </cell>
          <cell r="B186" t="str">
            <v>B0356-P-SOYACO-BR-COINBRA-CASH</v>
          </cell>
          <cell r="C186" t="str">
            <v>Oilseeds</v>
          </cell>
          <cell r="D186" t="str">
            <v>COINBRA</v>
          </cell>
          <cell r="E186" t="str">
            <v>Brasil</v>
          </cell>
          <cell r="F186" t="str">
            <v>BRAZIL</v>
          </cell>
          <cell r="G186" t="str">
            <v>PLATFORM</v>
          </cell>
          <cell r="H186" t="str">
            <v>OILPLAT</v>
          </cell>
        </row>
        <row r="187">
          <cell r="A187" t="str">
            <v>B0357</v>
          </cell>
          <cell r="B187" t="str">
            <v>B0357-B-ALLCOM-BR-COINTRAD-MANAGT</v>
          </cell>
          <cell r="C187" t="str">
            <v>Service</v>
          </cell>
          <cell r="D187" t="str">
            <v>COINTRAD</v>
          </cell>
          <cell r="E187" t="str">
            <v>Brasil</v>
          </cell>
          <cell r="F187" t="str">
            <v>BRAZIL</v>
          </cell>
          <cell r="G187" t="str">
            <v>BASIC</v>
          </cell>
          <cell r="H187" t="str">
            <v>SCGMAN</v>
          </cell>
        </row>
        <row r="188">
          <cell r="A188" t="str">
            <v>B0358</v>
          </cell>
          <cell r="B188" t="str">
            <v>B0358-B-COFFEE-BR-COINTRAD-CASH</v>
          </cell>
          <cell r="C188" t="str">
            <v>Coffee</v>
          </cell>
          <cell r="D188" t="str">
            <v>COINTRAD</v>
          </cell>
          <cell r="E188" t="str">
            <v>Brasil</v>
          </cell>
          <cell r="F188" t="str">
            <v>BRAZIL</v>
          </cell>
          <cell r="G188" t="str">
            <v>BASIC</v>
          </cell>
          <cell r="H188" t="str">
            <v>BRCOFFEE</v>
          </cell>
        </row>
        <row r="189">
          <cell r="A189" t="str">
            <v>B0359</v>
          </cell>
          <cell r="B189" t="str">
            <v>B0359-B-SUGAR-BR-COINTRAD-CASH</v>
          </cell>
          <cell r="C189" t="str">
            <v>Sugar</v>
          </cell>
          <cell r="D189" t="str">
            <v>COINTRAD</v>
          </cell>
          <cell r="E189" t="str">
            <v>Brasil</v>
          </cell>
          <cell r="F189" t="str">
            <v>BRAZIL</v>
          </cell>
          <cell r="G189" t="str">
            <v>BASIC</v>
          </cell>
          <cell r="H189" t="str">
            <v>BRSUGAR</v>
          </cell>
        </row>
        <row r="190">
          <cell r="A190" t="str">
            <v>B0361</v>
          </cell>
          <cell r="B190" t="str">
            <v>B0361-B-ALLCOM-WE-LDEGYPT-MARKET</v>
          </cell>
          <cell r="C190" t="str">
            <v>Service</v>
          </cell>
          <cell r="D190" t="str">
            <v>LDEGYPT</v>
          </cell>
          <cell r="E190" t="str">
            <v>Western Europe</v>
          </cell>
          <cell r="F190" t="str">
            <v>EBS</v>
          </cell>
          <cell r="G190" t="str">
            <v>BASIC</v>
          </cell>
          <cell r="H190" t="str">
            <v>EBSMKG</v>
          </cell>
        </row>
        <row r="191">
          <cell r="A191" t="str">
            <v>B0362</v>
          </cell>
          <cell r="B191" t="str">
            <v>B0362-B-ALLCOM-WE-LDKENYA-MARKET</v>
          </cell>
          <cell r="C191" t="str">
            <v>Service</v>
          </cell>
          <cell r="D191" t="str">
            <v>LDKENYA</v>
          </cell>
          <cell r="E191" t="str">
            <v>Western Europe</v>
          </cell>
          <cell r="F191" t="str">
            <v>EBS</v>
          </cell>
          <cell r="G191" t="str">
            <v>BASIC</v>
          </cell>
          <cell r="H191" t="str">
            <v>EBSMKG</v>
          </cell>
        </row>
        <row r="192">
          <cell r="A192" t="str">
            <v>B0363</v>
          </cell>
          <cell r="B192" t="str">
            <v>B0363-B-ALLCOM-WE-SESOSPA-MARKET</v>
          </cell>
          <cell r="C192" t="str">
            <v>Service</v>
          </cell>
          <cell r="D192" t="str">
            <v>SESOSPA</v>
          </cell>
          <cell r="E192" t="str">
            <v>Western Europe</v>
          </cell>
          <cell r="F192" t="str">
            <v>EBS</v>
          </cell>
          <cell r="G192" t="str">
            <v>BASIC</v>
          </cell>
          <cell r="H192" t="str">
            <v>EBSMKG</v>
          </cell>
        </row>
        <row r="193">
          <cell r="A193" t="str">
            <v>B0364</v>
          </cell>
          <cell r="B193" t="str">
            <v>B0364-P-ALLOIL-WE-LDNEG-CASH</v>
          </cell>
          <cell r="C193" t="str">
            <v>Oilseeds</v>
          </cell>
          <cell r="D193" t="str">
            <v>LDNEG</v>
          </cell>
          <cell r="E193" t="str">
            <v>Western Europe</v>
          </cell>
          <cell r="F193" t="str">
            <v>EBS</v>
          </cell>
          <cell r="G193" t="str">
            <v>PLATFORM</v>
          </cell>
          <cell r="H193" t="str">
            <v>OILPLAT</v>
          </cell>
        </row>
        <row r="194">
          <cell r="A194" t="str">
            <v>B0365</v>
          </cell>
          <cell r="B194" t="str">
            <v>B0365-P-ALLGRAIN-WE-LDNEG-CASH</v>
          </cell>
          <cell r="C194" t="str">
            <v>Grain</v>
          </cell>
          <cell r="D194" t="str">
            <v>LDNEG</v>
          </cell>
          <cell r="E194" t="str">
            <v>Western Europe</v>
          </cell>
          <cell r="F194" t="str">
            <v>EBS</v>
          </cell>
          <cell r="G194" t="str">
            <v>PLATFORM</v>
          </cell>
          <cell r="H194" t="str">
            <v>GRAPLAT</v>
          </cell>
        </row>
        <row r="195">
          <cell r="A195" t="str">
            <v>B0366</v>
          </cell>
          <cell r="B195" t="str">
            <v>B0366-P-ALLGRAIN-NA-CORPGRAIN-CASH</v>
          </cell>
          <cell r="C195" t="str">
            <v>Grain</v>
          </cell>
          <cell r="D195" t="str">
            <v>CORPGRAIN</v>
          </cell>
          <cell r="E195" t="str">
            <v>North America</v>
          </cell>
          <cell r="F195" t="str">
            <v>NORTHAM</v>
          </cell>
          <cell r="G195" t="str">
            <v>PLATFORM</v>
          </cell>
          <cell r="H195" t="str">
            <v>GRAPLAT</v>
          </cell>
        </row>
        <row r="196">
          <cell r="A196" t="str">
            <v>B0367</v>
          </cell>
          <cell r="B196" t="str">
            <v>B0367-P-ALLGRAIN-NA-CORPGRAIN-HEDGE</v>
          </cell>
          <cell r="C196" t="str">
            <v>Grain</v>
          </cell>
          <cell r="D196" t="str">
            <v>CORPGRAIN</v>
          </cell>
          <cell r="E196" t="str">
            <v>North America</v>
          </cell>
          <cell r="F196" t="str">
            <v>NORTHAM</v>
          </cell>
          <cell r="G196" t="str">
            <v>PLATFORM</v>
          </cell>
          <cell r="H196" t="str">
            <v>GRAPLAT</v>
          </cell>
        </row>
        <row r="197">
          <cell r="A197" t="str">
            <v>B0368</v>
          </cell>
          <cell r="B197" t="str">
            <v>B0368-B-ALLFIN-UK-LDTLTD-HEDGE</v>
          </cell>
          <cell r="C197" t="str">
            <v>Finance</v>
          </cell>
          <cell r="D197" t="str">
            <v>LDTLTD</v>
          </cell>
          <cell r="E197" t="str">
            <v>London</v>
          </cell>
          <cell r="F197" t="str">
            <v>EBS</v>
          </cell>
          <cell r="G197" t="str">
            <v>BASIC</v>
          </cell>
          <cell r="H197" t="str">
            <v>LOFIN</v>
          </cell>
        </row>
        <row r="198">
          <cell r="A198" t="str">
            <v>B0369</v>
          </cell>
          <cell r="B198" t="str">
            <v>B0369-B-EQUITY-UK-LDTLTD-HEDGE</v>
          </cell>
          <cell r="C198" t="str">
            <v>Finance</v>
          </cell>
          <cell r="D198" t="str">
            <v>LDTLTD</v>
          </cell>
          <cell r="E198" t="str">
            <v>London</v>
          </cell>
          <cell r="F198" t="str">
            <v>EBS</v>
          </cell>
          <cell r="G198" t="str">
            <v>BASIC</v>
          </cell>
          <cell r="H198" t="str">
            <v>LOFIN</v>
          </cell>
        </row>
        <row r="199">
          <cell r="A199" t="str">
            <v>B0370</v>
          </cell>
          <cell r="B199" t="str">
            <v>B0370-P-COFFEE-UK-LDTLTD-HEDGE</v>
          </cell>
          <cell r="C199" t="str">
            <v>Coffee</v>
          </cell>
          <cell r="D199" t="str">
            <v>LDTLTD</v>
          </cell>
          <cell r="E199" t="str">
            <v>London</v>
          </cell>
          <cell r="F199" t="str">
            <v>EBS</v>
          </cell>
          <cell r="G199" t="str">
            <v>PLATFORM</v>
          </cell>
          <cell r="H199" t="str">
            <v>COFPLAT</v>
          </cell>
        </row>
        <row r="200">
          <cell r="A200" t="str">
            <v>B0371</v>
          </cell>
          <cell r="B200" t="str">
            <v>B0371-P-COFFEE-UK-LDTLTD-CASH</v>
          </cell>
          <cell r="C200" t="str">
            <v>Coffee</v>
          </cell>
          <cell r="D200" t="str">
            <v>LDTLTD</v>
          </cell>
          <cell r="E200" t="str">
            <v>London</v>
          </cell>
          <cell r="F200" t="str">
            <v>EBS</v>
          </cell>
          <cell r="G200" t="str">
            <v>PLATFORM</v>
          </cell>
          <cell r="H200" t="str">
            <v>COFPLAT</v>
          </cell>
        </row>
        <row r="201">
          <cell r="A201" t="str">
            <v>B0373</v>
          </cell>
          <cell r="B201" t="str">
            <v>B0373-P-SUGAR-UK-LDTLTD-HEDGE</v>
          </cell>
          <cell r="C201" t="str">
            <v>Sugar</v>
          </cell>
          <cell r="D201" t="str">
            <v>LDTLTD</v>
          </cell>
          <cell r="E201" t="str">
            <v>London</v>
          </cell>
          <cell r="F201" t="str">
            <v>EBS</v>
          </cell>
          <cell r="G201" t="str">
            <v>PLATFORM</v>
          </cell>
          <cell r="H201" t="str">
            <v>SUGPLAT</v>
          </cell>
        </row>
        <row r="202">
          <cell r="A202" t="str">
            <v>B0374</v>
          </cell>
          <cell r="B202" t="str">
            <v>B0374-P-SUGAR-UK-LDTLTD-CASH</v>
          </cell>
          <cell r="C202" t="str">
            <v>Sugar</v>
          </cell>
          <cell r="D202" t="str">
            <v>LDTLTD</v>
          </cell>
          <cell r="E202" t="str">
            <v>London</v>
          </cell>
          <cell r="F202" t="str">
            <v>EBS</v>
          </cell>
          <cell r="G202" t="str">
            <v>PLATFORM</v>
          </cell>
          <cell r="H202" t="str">
            <v>SUGPLAT</v>
          </cell>
        </row>
        <row r="203">
          <cell r="A203" t="str">
            <v>B0375</v>
          </cell>
          <cell r="B203" t="str">
            <v>B0375-P-COCOA-UK-LDTLTD-HEDGE</v>
          </cell>
          <cell r="C203" t="str">
            <v>Coffee</v>
          </cell>
          <cell r="D203" t="str">
            <v>LDTLTD</v>
          </cell>
          <cell r="E203" t="str">
            <v>London</v>
          </cell>
          <cell r="F203" t="str">
            <v>EBS</v>
          </cell>
          <cell r="G203" t="str">
            <v>PLATFORM</v>
          </cell>
          <cell r="H203" t="str">
            <v>COCPLAT</v>
          </cell>
        </row>
        <row r="204">
          <cell r="A204" t="str">
            <v>B0376</v>
          </cell>
          <cell r="B204" t="str">
            <v>B0376-P-COCOA-UK-LDTLTD-CASH</v>
          </cell>
          <cell r="C204" t="str">
            <v>Coffee</v>
          </cell>
          <cell r="D204" t="str">
            <v>LDTLTD</v>
          </cell>
          <cell r="E204" t="str">
            <v>London</v>
          </cell>
          <cell r="F204" t="str">
            <v>EBS</v>
          </cell>
          <cell r="G204" t="str">
            <v>PLATFORM</v>
          </cell>
          <cell r="H204" t="str">
            <v>COCPLAT</v>
          </cell>
        </row>
        <row r="205">
          <cell r="A205" t="str">
            <v>B0377</v>
          </cell>
          <cell r="B205" t="str">
            <v>B0377-P-ALLFIN-UK-LDCOMFIN-HEDGE</v>
          </cell>
          <cell r="C205" t="str">
            <v>Finance</v>
          </cell>
          <cell r="D205" t="str">
            <v>LDCOMFIN</v>
          </cell>
          <cell r="E205" t="str">
            <v>London</v>
          </cell>
          <cell r="F205" t="str">
            <v>EBS</v>
          </cell>
          <cell r="G205" t="str">
            <v>PLATFORM</v>
          </cell>
          <cell r="H205" t="str">
            <v>FINPLAT</v>
          </cell>
        </row>
        <row r="206">
          <cell r="A206" t="str">
            <v>B0380</v>
          </cell>
          <cell r="B206" t="str">
            <v>B0380-B-CRYSUGAR-UK-LDTLTD-CASH</v>
          </cell>
          <cell r="C206" t="str">
            <v>Sugar</v>
          </cell>
          <cell r="D206" t="str">
            <v>LDTLTD</v>
          </cell>
          <cell r="E206" t="str">
            <v>London</v>
          </cell>
          <cell r="F206" t="str">
            <v>EBS</v>
          </cell>
          <cell r="G206" t="str">
            <v>BASIC</v>
          </cell>
          <cell r="H206" t="str">
            <v>SUGARJV</v>
          </cell>
        </row>
        <row r="207">
          <cell r="A207" t="str">
            <v>B0387</v>
          </cell>
          <cell r="B207" t="str">
            <v>B0387-B-SOYACO-BR-AROEIRA-CASH</v>
          </cell>
          <cell r="C207" t="str">
            <v>Oilseeds</v>
          </cell>
          <cell r="D207" t="str">
            <v>AROEIRA</v>
          </cell>
          <cell r="E207" t="str">
            <v>Brasil</v>
          </cell>
          <cell r="F207" t="str">
            <v>BRAZIL</v>
          </cell>
          <cell r="G207" t="str">
            <v>BASIC</v>
          </cell>
          <cell r="H207" t="str">
            <v>BROIL</v>
          </cell>
        </row>
        <row r="208">
          <cell r="A208" t="str">
            <v>B0389</v>
          </cell>
          <cell r="B208" t="str">
            <v>B0389-B-SOYACO-BR-AROEIRA-REFINING</v>
          </cell>
          <cell r="C208" t="str">
            <v>Oilseeds</v>
          </cell>
          <cell r="D208" t="str">
            <v>AROEIRA</v>
          </cell>
          <cell r="E208" t="str">
            <v>Brasil</v>
          </cell>
          <cell r="F208" t="str">
            <v>BRAZIL</v>
          </cell>
          <cell r="G208" t="str">
            <v>BASIC</v>
          </cell>
          <cell r="H208" t="str">
            <v>BROIL</v>
          </cell>
        </row>
        <row r="209">
          <cell r="A209" t="str">
            <v>B0390</v>
          </cell>
          <cell r="B209" t="str">
            <v>B0390-B-SOYACO-BR-MANGA-CASH</v>
          </cell>
          <cell r="C209" t="str">
            <v>Oilseeds</v>
          </cell>
          <cell r="D209" t="str">
            <v>MANGA</v>
          </cell>
          <cell r="E209" t="str">
            <v>Brasil</v>
          </cell>
          <cell r="F209" t="str">
            <v>BRAZIL</v>
          </cell>
          <cell r="G209" t="str">
            <v>BASIC</v>
          </cell>
          <cell r="H209" t="str">
            <v>BROIL</v>
          </cell>
        </row>
        <row r="210">
          <cell r="A210" t="str">
            <v>B0391</v>
          </cell>
          <cell r="B210" t="str">
            <v>B0391-B-SOYABEAN-BR-MANGA-ORIGIN</v>
          </cell>
          <cell r="C210" t="str">
            <v>Oilseeds</v>
          </cell>
          <cell r="D210" t="str">
            <v>MANGA</v>
          </cell>
          <cell r="E210" t="str">
            <v>Brasil</v>
          </cell>
          <cell r="F210" t="str">
            <v>BRAZIL</v>
          </cell>
          <cell r="G210" t="str">
            <v>BASIC</v>
          </cell>
          <cell r="H210" t="str">
            <v>BROIL</v>
          </cell>
        </row>
        <row r="211">
          <cell r="A211" t="str">
            <v>B0392</v>
          </cell>
          <cell r="B211" t="str">
            <v>B0392-B-CUBA-BR-COINBRA-CASH</v>
          </cell>
          <cell r="C211" t="str">
            <v>Other</v>
          </cell>
          <cell r="D211" t="str">
            <v>COINBRA</v>
          </cell>
          <cell r="E211" t="str">
            <v>Brasil</v>
          </cell>
          <cell r="F211" t="str">
            <v>BRAZIL</v>
          </cell>
          <cell r="G211" t="str">
            <v>BASIC</v>
          </cell>
          <cell r="H211" t="str">
            <v>CUBA</v>
          </cell>
        </row>
        <row r="212">
          <cell r="A212" t="str">
            <v>B0396</v>
          </cell>
          <cell r="B212" t="str">
            <v>B0396-B-ALLCOM-NA-LDILLINOIS-DORMCY</v>
          </cell>
          <cell r="C212" t="str">
            <v>Service</v>
          </cell>
          <cell r="D212" t="str">
            <v>LDILLINOIS</v>
          </cell>
          <cell r="E212" t="str">
            <v>North America</v>
          </cell>
          <cell r="F212" t="str">
            <v>NORTHAM</v>
          </cell>
          <cell r="G212" t="str">
            <v>BASIC</v>
          </cell>
          <cell r="H212" t="str">
            <v>NONE</v>
          </cell>
        </row>
        <row r="213">
          <cell r="A213" t="str">
            <v>B0398</v>
          </cell>
          <cell r="B213" t="str">
            <v>B0398-B-ALLCOM-NA-LDDISTRI-DORMCY</v>
          </cell>
          <cell r="C213" t="str">
            <v>Service</v>
          </cell>
          <cell r="D213" t="str">
            <v>LDDISTRI</v>
          </cell>
          <cell r="E213" t="str">
            <v>North America</v>
          </cell>
          <cell r="F213" t="str">
            <v>NORTHAM</v>
          </cell>
          <cell r="G213" t="str">
            <v>BASIC</v>
          </cell>
          <cell r="H213" t="str">
            <v>NONE</v>
          </cell>
        </row>
        <row r="214">
          <cell r="A214" t="str">
            <v>B0399</v>
          </cell>
          <cell r="B214" t="str">
            <v>B0399-B-ALLCOM-NA-LDPREMIUM-DORMCY</v>
          </cell>
          <cell r="C214" t="str">
            <v>Service</v>
          </cell>
          <cell r="D214" t="str">
            <v>LDPREMIUM</v>
          </cell>
          <cell r="E214" t="str">
            <v>North America</v>
          </cell>
          <cell r="F214" t="str">
            <v>NORTHAM</v>
          </cell>
          <cell r="G214" t="str">
            <v>BASIC</v>
          </cell>
          <cell r="H214" t="str">
            <v>NONE</v>
          </cell>
        </row>
        <row r="215">
          <cell r="A215" t="str">
            <v>B0400</v>
          </cell>
          <cell r="B215" t="str">
            <v>B0400-B-ALLCOM-NA-LDAGRIC-DORMCY</v>
          </cell>
          <cell r="C215" t="str">
            <v>Service</v>
          </cell>
          <cell r="D215" t="str">
            <v>LDAGRIC</v>
          </cell>
          <cell r="E215" t="str">
            <v>North America</v>
          </cell>
          <cell r="F215" t="str">
            <v>NORTHAM</v>
          </cell>
          <cell r="G215" t="str">
            <v>BASIC</v>
          </cell>
          <cell r="H215" t="str">
            <v>NONE</v>
          </cell>
        </row>
        <row r="216">
          <cell r="A216" t="str">
            <v>B0401</v>
          </cell>
          <cell r="B216" t="str">
            <v>B0401-B-ALLCOM-NA-BIGMUDDY-DORMCY</v>
          </cell>
          <cell r="C216" t="str">
            <v>Service</v>
          </cell>
          <cell r="D216" t="str">
            <v>BIGMUDDY</v>
          </cell>
          <cell r="E216" t="str">
            <v>North America</v>
          </cell>
          <cell r="F216" t="str">
            <v>NORTHAM</v>
          </cell>
          <cell r="G216" t="str">
            <v>BASIC</v>
          </cell>
          <cell r="H216" t="str">
            <v>NONE</v>
          </cell>
        </row>
        <row r="217">
          <cell r="A217" t="str">
            <v>B0402</v>
          </cell>
          <cell r="B217" t="str">
            <v>B0402-B-ALLCOM-NA-ROCKYVIEW-DORMCY</v>
          </cell>
          <cell r="C217" t="str">
            <v>Service</v>
          </cell>
          <cell r="D217" t="str">
            <v>ROCKYVIEW</v>
          </cell>
          <cell r="E217" t="str">
            <v>North America</v>
          </cell>
          <cell r="F217" t="str">
            <v>NORTHAM</v>
          </cell>
          <cell r="G217" t="str">
            <v>BASIC</v>
          </cell>
          <cell r="H217" t="str">
            <v>NONE</v>
          </cell>
        </row>
        <row r="218">
          <cell r="A218" t="str">
            <v>B0403</v>
          </cell>
          <cell r="B218" t="str">
            <v>B0403-B-ALLCOM-NA-LDINTFINLTD-DORMCY</v>
          </cell>
          <cell r="C218" t="str">
            <v>Service</v>
          </cell>
          <cell r="D218" t="str">
            <v>LDINTFINLTD</v>
          </cell>
          <cell r="E218" t="str">
            <v>North America</v>
          </cell>
          <cell r="F218" t="str">
            <v>NORTHAM</v>
          </cell>
          <cell r="G218" t="str">
            <v>BASIC</v>
          </cell>
          <cell r="H218" t="str">
            <v>NONE</v>
          </cell>
        </row>
        <row r="219">
          <cell r="A219" t="str">
            <v>B0404</v>
          </cell>
          <cell r="B219" t="str">
            <v>B0404-B-ALLCOM-NA-GROWLINE-DORMCY</v>
          </cell>
          <cell r="C219" t="str">
            <v>Service</v>
          </cell>
          <cell r="D219" t="str">
            <v>GROWLINE</v>
          </cell>
          <cell r="E219" t="str">
            <v>North America</v>
          </cell>
          <cell r="F219" t="str">
            <v>NORTHAM</v>
          </cell>
          <cell r="G219" t="str">
            <v>BASIC</v>
          </cell>
          <cell r="H219" t="str">
            <v>NONE</v>
          </cell>
        </row>
        <row r="220">
          <cell r="A220" t="str">
            <v>B0405</v>
          </cell>
          <cell r="B220" t="str">
            <v>B0405-B-ALLCOM-NA-877839AL-DORMCY</v>
          </cell>
          <cell r="C220" t="str">
            <v>Service</v>
          </cell>
          <cell r="D220" t="str">
            <v>877839AL</v>
          </cell>
          <cell r="E220" t="str">
            <v>North America</v>
          </cell>
          <cell r="F220" t="str">
            <v>NORTHAM</v>
          </cell>
          <cell r="G220" t="str">
            <v>BASIC</v>
          </cell>
          <cell r="H220" t="str">
            <v>NONE</v>
          </cell>
        </row>
        <row r="221">
          <cell r="A221" t="str">
            <v>B0406</v>
          </cell>
          <cell r="B221" t="str">
            <v>B0406-B-ALLCOM-NA-AGINFONET-DORMCY</v>
          </cell>
          <cell r="C221" t="str">
            <v>Service</v>
          </cell>
          <cell r="D221" t="str">
            <v>AGINFONET</v>
          </cell>
          <cell r="E221" t="str">
            <v>North America</v>
          </cell>
          <cell r="F221" t="str">
            <v>NORTHAM</v>
          </cell>
          <cell r="G221" t="str">
            <v>BASIC</v>
          </cell>
          <cell r="H221" t="str">
            <v>NONE</v>
          </cell>
        </row>
        <row r="222">
          <cell r="A222" t="str">
            <v>B0407</v>
          </cell>
          <cell r="B222" t="str">
            <v>B0407-P-SOYACO-NA-CORPGRAIN-HEDGE</v>
          </cell>
          <cell r="C222" t="str">
            <v>Oilseeds</v>
          </cell>
          <cell r="D222" t="str">
            <v>CORPGRAIN</v>
          </cell>
          <cell r="E222" t="str">
            <v>North America</v>
          </cell>
          <cell r="F222" t="str">
            <v>NORTHAM</v>
          </cell>
          <cell r="G222" t="str">
            <v>PLATFORM</v>
          </cell>
          <cell r="H222" t="str">
            <v>OILPLAT</v>
          </cell>
        </row>
        <row r="223">
          <cell r="A223" t="str">
            <v>B0408</v>
          </cell>
          <cell r="B223" t="str">
            <v>B0408-M-COFFEE-NA-CORPGRAIN-HEDGE</v>
          </cell>
          <cell r="C223" t="str">
            <v>Coffee</v>
          </cell>
          <cell r="D223" t="str">
            <v>CORPGRAIN</v>
          </cell>
          <cell r="E223" t="str">
            <v>North America</v>
          </cell>
          <cell r="F223" t="str">
            <v>NORTHAM</v>
          </cell>
          <cell r="G223" t="str">
            <v>MACRO</v>
          </cell>
          <cell r="H223" t="str">
            <v>MACCOF</v>
          </cell>
        </row>
        <row r="224">
          <cell r="A224" t="str">
            <v>B0409</v>
          </cell>
          <cell r="B224" t="str">
            <v>B0409-M-SOYACO-NA-CORPGRAIN-HEDGE</v>
          </cell>
          <cell r="C224" t="str">
            <v>Oilseeds</v>
          </cell>
          <cell r="D224" t="str">
            <v>CORPGRAIN</v>
          </cell>
          <cell r="E224" t="str">
            <v>North America</v>
          </cell>
          <cell r="F224" t="str">
            <v>NORTHAM</v>
          </cell>
          <cell r="G224" t="str">
            <v>MACRO</v>
          </cell>
          <cell r="H224" t="str">
            <v>MACOIL</v>
          </cell>
        </row>
        <row r="225">
          <cell r="A225" t="str">
            <v>B0410</v>
          </cell>
          <cell r="B225" t="str">
            <v>B0410-M-ALLGRAIN-NA-CORPGRAIN-HEDGE</v>
          </cell>
          <cell r="C225" t="str">
            <v>Grain</v>
          </cell>
          <cell r="D225" t="str">
            <v>CORPGRAIN</v>
          </cell>
          <cell r="E225" t="str">
            <v>North America</v>
          </cell>
          <cell r="F225" t="str">
            <v>NORTHAM</v>
          </cell>
          <cell r="G225" t="str">
            <v>MACRO</v>
          </cell>
          <cell r="H225" t="str">
            <v>MACGRA</v>
          </cell>
        </row>
        <row r="226">
          <cell r="A226" t="str">
            <v>B0411</v>
          </cell>
          <cell r="B226" t="str">
            <v>B0411-B-MEAT-NA-ATLMEAT-DORMCY</v>
          </cell>
          <cell r="C226" t="str">
            <v>Other</v>
          </cell>
          <cell r="D226" t="str">
            <v>ATLMEAT</v>
          </cell>
          <cell r="E226" t="str">
            <v>North America</v>
          </cell>
          <cell r="F226" t="str">
            <v>NORTHAM</v>
          </cell>
          <cell r="G226" t="str">
            <v>BASIC</v>
          </cell>
          <cell r="H226" t="str">
            <v>NONE</v>
          </cell>
        </row>
        <row r="227">
          <cell r="A227" t="str">
            <v>B0412</v>
          </cell>
          <cell r="B227" t="str">
            <v>B0412-B-ALLGRAIN-BR-COINVEST-CASH</v>
          </cell>
          <cell r="C227" t="str">
            <v>Grain</v>
          </cell>
          <cell r="D227" t="str">
            <v>COINVEST</v>
          </cell>
          <cell r="E227" t="str">
            <v>Brasil</v>
          </cell>
          <cell r="F227" t="str">
            <v>BRAZIL</v>
          </cell>
          <cell r="G227" t="str">
            <v>BASIC</v>
          </cell>
          <cell r="H227" t="str">
            <v>BRGRAIN</v>
          </cell>
        </row>
        <row r="228">
          <cell r="A228" t="str">
            <v>B0413</v>
          </cell>
          <cell r="B228" t="str">
            <v>B0413-B-SOYACO-BR-COINVEST-HEDGE</v>
          </cell>
          <cell r="C228" t="str">
            <v>Oilseeds</v>
          </cell>
          <cell r="D228" t="str">
            <v>COINVEST</v>
          </cell>
          <cell r="E228" t="str">
            <v>Brasil</v>
          </cell>
          <cell r="F228" t="str">
            <v>BRAZIL</v>
          </cell>
          <cell r="G228" t="str">
            <v>BASIC</v>
          </cell>
          <cell r="H228" t="str">
            <v>BROIL</v>
          </cell>
        </row>
        <row r="229">
          <cell r="A229" t="str">
            <v>B0414</v>
          </cell>
          <cell r="B229" t="str">
            <v>B0414-B-COFFEE-BR-COINVEST-HEDGE</v>
          </cell>
          <cell r="C229" t="str">
            <v>Coffee</v>
          </cell>
          <cell r="D229" t="str">
            <v>COINVEST</v>
          </cell>
          <cell r="E229" t="str">
            <v>Brasil</v>
          </cell>
          <cell r="F229" t="str">
            <v>BRAZIL</v>
          </cell>
          <cell r="G229" t="str">
            <v>BASIC</v>
          </cell>
          <cell r="H229" t="str">
            <v>BRCOFFEE</v>
          </cell>
        </row>
        <row r="230">
          <cell r="A230" t="str">
            <v>B0415</v>
          </cell>
          <cell r="B230" t="str">
            <v>B0415-B-SUGAR-BR-COINVEST-HEDGE</v>
          </cell>
          <cell r="C230" t="str">
            <v>Sugar</v>
          </cell>
          <cell r="D230" t="str">
            <v>COINVEST</v>
          </cell>
          <cell r="E230" t="str">
            <v>Brasil</v>
          </cell>
          <cell r="F230" t="str">
            <v>BRAZIL</v>
          </cell>
          <cell r="G230" t="str">
            <v>BASIC</v>
          </cell>
          <cell r="H230" t="str">
            <v>BRSUGAR</v>
          </cell>
        </row>
        <row r="231">
          <cell r="A231" t="str">
            <v>B0416</v>
          </cell>
          <cell r="B231" t="str">
            <v>B0416-B-ALLCOM-BR-COINVEST-MANAGT</v>
          </cell>
          <cell r="C231" t="str">
            <v>Service</v>
          </cell>
          <cell r="D231" t="str">
            <v>COINVEST</v>
          </cell>
          <cell r="E231" t="str">
            <v>Brasil</v>
          </cell>
          <cell r="F231" t="str">
            <v>BRAZIL</v>
          </cell>
          <cell r="G231" t="str">
            <v>BASIC</v>
          </cell>
          <cell r="H231" t="str">
            <v>SCGMAN</v>
          </cell>
        </row>
        <row r="232">
          <cell r="A232" t="str">
            <v>B0417</v>
          </cell>
          <cell r="B232" t="str">
            <v>B0417-B-SUGETH-BR-COINDIST-CASH</v>
          </cell>
          <cell r="C232" t="str">
            <v>Sugar</v>
          </cell>
          <cell r="D232" t="str">
            <v>COINDIST</v>
          </cell>
          <cell r="E232" t="str">
            <v>Brasil</v>
          </cell>
          <cell r="F232" t="str">
            <v>BRAZIL</v>
          </cell>
          <cell r="G232" t="str">
            <v>BASIC</v>
          </cell>
          <cell r="H232" t="str">
            <v>BRSUGAR</v>
          </cell>
        </row>
        <row r="233">
          <cell r="A233" t="str">
            <v>B0418</v>
          </cell>
          <cell r="B233" t="str">
            <v>B0418-B-SUGETH-BR-COINDIST-HEDGE</v>
          </cell>
          <cell r="C233" t="str">
            <v>Sugar</v>
          </cell>
          <cell r="D233" t="str">
            <v>COINDIST</v>
          </cell>
          <cell r="E233" t="str">
            <v>Brasil</v>
          </cell>
          <cell r="F233" t="str">
            <v>BRAZIL</v>
          </cell>
          <cell r="G233" t="str">
            <v>BASIC</v>
          </cell>
          <cell r="H233" t="str">
            <v>BRSUGAR</v>
          </cell>
        </row>
        <row r="234">
          <cell r="A234" t="str">
            <v>B0419</v>
          </cell>
          <cell r="B234" t="str">
            <v>B0419-P-SUGAR-BR-COINDIST-CASH</v>
          </cell>
          <cell r="C234" t="str">
            <v>Sugar</v>
          </cell>
          <cell r="D234" t="str">
            <v>COINDIST</v>
          </cell>
          <cell r="E234" t="str">
            <v>Brasil</v>
          </cell>
          <cell r="F234" t="str">
            <v>BRAZIL</v>
          </cell>
          <cell r="G234" t="str">
            <v>PLATFORM</v>
          </cell>
          <cell r="H234" t="str">
            <v>SUGPLAT</v>
          </cell>
        </row>
        <row r="235">
          <cell r="A235" t="str">
            <v>B0421</v>
          </cell>
          <cell r="B235" t="str">
            <v>B0421-B-WATERWAY-BR-COINBRA-WATERWAY</v>
          </cell>
          <cell r="C235" t="str">
            <v>Other</v>
          </cell>
          <cell r="D235" t="str">
            <v>COINBRA</v>
          </cell>
          <cell r="E235" t="str">
            <v>Brasil</v>
          </cell>
          <cell r="F235" t="str">
            <v>BRAZIL</v>
          </cell>
          <cell r="G235" t="str">
            <v>BASIC</v>
          </cell>
          <cell r="H235" t="str">
            <v>BRWATER</v>
          </cell>
        </row>
        <row r="236">
          <cell r="A236" t="str">
            <v>B0422</v>
          </cell>
          <cell r="B236" t="str">
            <v>B0422-B-SOYACO-BR-COINFRUT-CASH</v>
          </cell>
          <cell r="C236" t="str">
            <v>Oilseeds</v>
          </cell>
          <cell r="D236" t="str">
            <v>COINFRUT</v>
          </cell>
          <cell r="E236" t="str">
            <v>Brasil</v>
          </cell>
          <cell r="F236" t="str">
            <v>BRAZIL</v>
          </cell>
          <cell r="G236" t="str">
            <v>BASIC</v>
          </cell>
          <cell r="H236" t="str">
            <v>BROIL</v>
          </cell>
        </row>
        <row r="237">
          <cell r="A237" t="str">
            <v>B0423</v>
          </cell>
          <cell r="B237" t="str">
            <v>B0423-B-SOYACO-BR-SAOCAR-CASH</v>
          </cell>
          <cell r="C237" t="str">
            <v>Oilseeds</v>
          </cell>
          <cell r="D237" t="str">
            <v>SAOCAR</v>
          </cell>
          <cell r="E237" t="str">
            <v>Brasil</v>
          </cell>
          <cell r="F237" t="str">
            <v>BRAZIL</v>
          </cell>
          <cell r="G237" t="str">
            <v>BASIC</v>
          </cell>
          <cell r="H237" t="str">
            <v>BROIL</v>
          </cell>
        </row>
        <row r="238">
          <cell r="A238" t="str">
            <v>B0424</v>
          </cell>
          <cell r="B238" t="str">
            <v>B0424-B-SOYACO-BR-NETHBV-CASH</v>
          </cell>
          <cell r="C238" t="str">
            <v>Oilseeds</v>
          </cell>
          <cell r="D238" t="str">
            <v>NETHBV</v>
          </cell>
          <cell r="E238" t="str">
            <v>Brasil</v>
          </cell>
          <cell r="F238" t="str">
            <v>BRAZIL</v>
          </cell>
          <cell r="G238" t="str">
            <v>BASIC</v>
          </cell>
          <cell r="H238" t="str">
            <v>BROIL</v>
          </cell>
        </row>
        <row r="239">
          <cell r="A239" t="str">
            <v>B0425</v>
          </cell>
          <cell r="B239" t="str">
            <v>B0425-B-SOYACO-BR-NETHBV-HEDGE</v>
          </cell>
          <cell r="C239" t="str">
            <v>Oilseeds</v>
          </cell>
          <cell r="D239" t="str">
            <v>NETHBV</v>
          </cell>
          <cell r="E239" t="str">
            <v>Brasil</v>
          </cell>
          <cell r="F239" t="str">
            <v>BRAZIL</v>
          </cell>
          <cell r="G239" t="str">
            <v>BASIC</v>
          </cell>
          <cell r="H239" t="str">
            <v>BROIL</v>
          </cell>
        </row>
        <row r="240">
          <cell r="A240" t="str">
            <v>B0426</v>
          </cell>
          <cell r="B240" t="str">
            <v>B0426-P-SOYACO-BR-NETHBV-CASH</v>
          </cell>
          <cell r="C240" t="str">
            <v>Oilseeds</v>
          </cell>
          <cell r="D240" t="str">
            <v>NETHBV</v>
          </cell>
          <cell r="E240" t="str">
            <v>Brasil</v>
          </cell>
          <cell r="F240" t="str">
            <v>BRAZIL</v>
          </cell>
          <cell r="G240" t="str">
            <v>PLATFORM</v>
          </cell>
          <cell r="H240" t="str">
            <v>OILPLAT</v>
          </cell>
        </row>
        <row r="241">
          <cell r="A241" t="str">
            <v>B0427</v>
          </cell>
          <cell r="B241" t="str">
            <v>B0427-B-COFFEE-BR-NETHBV-HEDGE</v>
          </cell>
          <cell r="C241" t="str">
            <v>Coffee</v>
          </cell>
          <cell r="D241" t="str">
            <v>NETHBV</v>
          </cell>
          <cell r="E241" t="str">
            <v>Brasil</v>
          </cell>
          <cell r="F241" t="str">
            <v>BRAZIL</v>
          </cell>
          <cell r="G241" t="str">
            <v>BASIC</v>
          </cell>
          <cell r="H241" t="str">
            <v>BRCOFFEE</v>
          </cell>
        </row>
        <row r="242">
          <cell r="A242" t="str">
            <v>B0428</v>
          </cell>
          <cell r="B242" t="str">
            <v>B0428-P-COFFEE-BR-NETHBV-CASH</v>
          </cell>
          <cell r="C242" t="str">
            <v>Coffee</v>
          </cell>
          <cell r="D242" t="str">
            <v>NETHBV</v>
          </cell>
          <cell r="E242" t="str">
            <v>Brasil</v>
          </cell>
          <cell r="F242" t="str">
            <v>BRAZIL</v>
          </cell>
          <cell r="G242" t="str">
            <v>PLATFORM</v>
          </cell>
          <cell r="H242" t="str">
            <v>COFPLAT</v>
          </cell>
        </row>
        <row r="243">
          <cell r="A243" t="str">
            <v>B0430</v>
          </cell>
          <cell r="B243" t="str">
            <v>B0430-B-SUGETH-BR-SAOCAR-HEDGE</v>
          </cell>
          <cell r="C243" t="str">
            <v>Sugar</v>
          </cell>
          <cell r="D243" t="str">
            <v>SAOCAR</v>
          </cell>
          <cell r="E243" t="str">
            <v>Brasil</v>
          </cell>
          <cell r="F243" t="str">
            <v>BRAZIL</v>
          </cell>
          <cell r="G243" t="str">
            <v>BASIC</v>
          </cell>
          <cell r="H243" t="str">
            <v>BRSUGAR</v>
          </cell>
        </row>
        <row r="244">
          <cell r="A244" t="str">
            <v>B0431</v>
          </cell>
          <cell r="B244" t="str">
            <v>B0431-P-SUGAR-BR-SAOCAR-CASH</v>
          </cell>
          <cell r="C244" t="str">
            <v>Sugar</v>
          </cell>
          <cell r="D244" t="str">
            <v>SAOCAR</v>
          </cell>
          <cell r="E244" t="str">
            <v>Brasil</v>
          </cell>
          <cell r="F244" t="str">
            <v>BRAZIL</v>
          </cell>
          <cell r="G244" t="str">
            <v>PLATFORM</v>
          </cell>
          <cell r="H244" t="str">
            <v>SUGPLAT</v>
          </cell>
        </row>
        <row r="245">
          <cell r="A245" t="str">
            <v>B0432</v>
          </cell>
          <cell r="B245" t="str">
            <v>B0432-B-SUGETH-BR-NETHBV-HEDGE</v>
          </cell>
          <cell r="C245" t="str">
            <v>Sugar</v>
          </cell>
          <cell r="D245" t="str">
            <v>NETHBV</v>
          </cell>
          <cell r="E245" t="str">
            <v>Brasil</v>
          </cell>
          <cell r="F245" t="str">
            <v>BRAZIL</v>
          </cell>
          <cell r="G245" t="str">
            <v>BASIC</v>
          </cell>
          <cell r="H245" t="str">
            <v>BRSUGAR</v>
          </cell>
        </row>
        <row r="246">
          <cell r="A246" t="str">
            <v>B0433</v>
          </cell>
          <cell r="B246" t="str">
            <v>B0433-P-SUGAR-BR-NETHBV-CASH</v>
          </cell>
          <cell r="C246" t="str">
            <v>Sugar</v>
          </cell>
          <cell r="D246" t="str">
            <v>NETHBV</v>
          </cell>
          <cell r="E246" t="str">
            <v>Brasil</v>
          </cell>
          <cell r="F246" t="str">
            <v>BRAZIL</v>
          </cell>
          <cell r="G246" t="str">
            <v>PLATFORM</v>
          </cell>
          <cell r="H246" t="str">
            <v>SUGPLAT</v>
          </cell>
        </row>
        <row r="247">
          <cell r="A247" t="str">
            <v>B0434</v>
          </cell>
          <cell r="B247" t="str">
            <v>B0434-B-SUGETH-BR-CRESCIU-HEDGE</v>
          </cell>
          <cell r="C247" t="str">
            <v>Sugar</v>
          </cell>
          <cell r="D247" t="str">
            <v>CRESCIU</v>
          </cell>
          <cell r="E247" t="str">
            <v>Brasil</v>
          </cell>
          <cell r="F247" t="str">
            <v>BRAZIL</v>
          </cell>
          <cell r="G247" t="str">
            <v>BASIC</v>
          </cell>
          <cell r="H247" t="str">
            <v>BRSUGAR</v>
          </cell>
        </row>
        <row r="248">
          <cell r="A248" t="str">
            <v>B0435</v>
          </cell>
          <cell r="B248" t="str">
            <v>B0435-P-SUGAR-BR-CRESCIU-CASH</v>
          </cell>
          <cell r="C248" t="str">
            <v>Sugar</v>
          </cell>
          <cell r="D248" t="str">
            <v>CRESCIU</v>
          </cell>
          <cell r="E248" t="str">
            <v>Brasil</v>
          </cell>
          <cell r="F248" t="str">
            <v>BRAZIL</v>
          </cell>
          <cell r="G248" t="str">
            <v>PLATFORM</v>
          </cell>
          <cell r="H248" t="str">
            <v>SUGPLAT</v>
          </cell>
        </row>
        <row r="249">
          <cell r="A249" t="str">
            <v>B0436</v>
          </cell>
          <cell r="B249" t="str">
            <v>B0436-B-SUGETH-BR-NETHBV-CASH</v>
          </cell>
          <cell r="C249" t="str">
            <v>Sugar</v>
          </cell>
          <cell r="D249" t="str">
            <v>NETHBV</v>
          </cell>
          <cell r="E249" t="str">
            <v>Brasil</v>
          </cell>
          <cell r="F249" t="str">
            <v>BRAZIL</v>
          </cell>
          <cell r="G249" t="str">
            <v>BASIC</v>
          </cell>
          <cell r="H249" t="str">
            <v>BRSUGAR</v>
          </cell>
        </row>
        <row r="250">
          <cell r="A250" t="str">
            <v>B0438</v>
          </cell>
          <cell r="B250" t="str">
            <v>B0438-B-CITRUS-BR-COINBRA-HEDGE</v>
          </cell>
          <cell r="C250" t="str">
            <v>Citrus</v>
          </cell>
          <cell r="D250" t="str">
            <v>COINBRA</v>
          </cell>
          <cell r="E250" t="str">
            <v>Brasil</v>
          </cell>
          <cell r="F250" t="str">
            <v>BRAZIL</v>
          </cell>
          <cell r="G250" t="str">
            <v>BASIC</v>
          </cell>
          <cell r="H250" t="str">
            <v>BRCIT</v>
          </cell>
        </row>
        <row r="251">
          <cell r="A251" t="str">
            <v>B0439</v>
          </cell>
          <cell r="B251" t="str">
            <v>B0439-B-COTTON-BR-NETHBV-HEDGE</v>
          </cell>
          <cell r="C251" t="str">
            <v>Cotton</v>
          </cell>
          <cell r="D251" t="str">
            <v>NETHBV</v>
          </cell>
          <cell r="E251" t="str">
            <v>Brasil</v>
          </cell>
          <cell r="F251" t="str">
            <v>BRAZIL</v>
          </cell>
          <cell r="G251" t="str">
            <v>BASIC</v>
          </cell>
          <cell r="H251" t="str">
            <v>COTTONJV</v>
          </cell>
        </row>
        <row r="252">
          <cell r="A252" t="str">
            <v>B0440</v>
          </cell>
          <cell r="B252" t="str">
            <v>B0440-B-COTTON-BR-COINBRA-HEDGE</v>
          </cell>
          <cell r="C252" t="str">
            <v>Cotton</v>
          </cell>
          <cell r="D252" t="str">
            <v>COINBRA</v>
          </cell>
          <cell r="E252" t="str">
            <v>Brasil</v>
          </cell>
          <cell r="F252" t="str">
            <v>BRAZIL</v>
          </cell>
          <cell r="G252" t="str">
            <v>BASIC</v>
          </cell>
          <cell r="H252" t="str">
            <v>COTTONJV</v>
          </cell>
        </row>
        <row r="253">
          <cell r="A253" t="str">
            <v>B0443</v>
          </cell>
          <cell r="B253" t="str">
            <v>B0443-B-TREASURY-BR-COINBRA-TREASURY</v>
          </cell>
          <cell r="C253" t="str">
            <v>Other</v>
          </cell>
          <cell r="D253" t="str">
            <v>COINBRA</v>
          </cell>
          <cell r="E253" t="str">
            <v>Brasil</v>
          </cell>
          <cell r="F253" t="str">
            <v>BRAZIL</v>
          </cell>
          <cell r="G253" t="str">
            <v>BASIC</v>
          </cell>
          <cell r="H253" t="str">
            <v>NONE</v>
          </cell>
        </row>
        <row r="254">
          <cell r="A254" t="str">
            <v>B0444</v>
          </cell>
          <cell r="B254" t="str">
            <v>B0444-B-TREASURY-BR-COINDIST-TREASURY</v>
          </cell>
          <cell r="C254" t="str">
            <v>Other</v>
          </cell>
          <cell r="D254" t="str">
            <v>COINDIST</v>
          </cell>
          <cell r="E254" t="str">
            <v>Brasil</v>
          </cell>
          <cell r="F254" t="str">
            <v>BRAZIL</v>
          </cell>
          <cell r="G254" t="str">
            <v>BASIC</v>
          </cell>
          <cell r="H254" t="str">
            <v>NONE</v>
          </cell>
        </row>
        <row r="255">
          <cell r="A255" t="str">
            <v>B0445</v>
          </cell>
          <cell r="B255" t="str">
            <v>B0445-B-TREASURY-BR-COINFRUT-TREASURY</v>
          </cell>
          <cell r="C255" t="str">
            <v>Other</v>
          </cell>
          <cell r="D255" t="str">
            <v>COINFRUT</v>
          </cell>
          <cell r="E255" t="str">
            <v>Brasil</v>
          </cell>
          <cell r="F255" t="str">
            <v>BRAZIL</v>
          </cell>
          <cell r="G255" t="str">
            <v>BASIC</v>
          </cell>
          <cell r="H255" t="str">
            <v>NONE</v>
          </cell>
        </row>
        <row r="256">
          <cell r="A256" t="str">
            <v>B0446</v>
          </cell>
          <cell r="B256" t="str">
            <v>B0446-B-TREASURY-BR-SAOCAR-TREASURY</v>
          </cell>
          <cell r="C256" t="str">
            <v>Other</v>
          </cell>
          <cell r="D256" t="str">
            <v>SAOCAR</v>
          </cell>
          <cell r="E256" t="str">
            <v>Brasil</v>
          </cell>
          <cell r="F256" t="str">
            <v>BRAZIL</v>
          </cell>
          <cell r="G256" t="str">
            <v>BASIC</v>
          </cell>
          <cell r="H256" t="str">
            <v>NONE</v>
          </cell>
        </row>
        <row r="257">
          <cell r="A257" t="str">
            <v>B0447</v>
          </cell>
          <cell r="B257" t="str">
            <v>B0447-B-TREASURY-BR-CRESCIU-TREASURY</v>
          </cell>
          <cell r="C257" t="str">
            <v>Other</v>
          </cell>
          <cell r="D257" t="str">
            <v>CRESCIU</v>
          </cell>
          <cell r="E257" t="str">
            <v>Brasil</v>
          </cell>
          <cell r="F257" t="str">
            <v>BRAZIL</v>
          </cell>
          <cell r="G257" t="str">
            <v>BASIC</v>
          </cell>
          <cell r="H257" t="str">
            <v>NONE</v>
          </cell>
        </row>
        <row r="258">
          <cell r="A258" t="str">
            <v>B0448</v>
          </cell>
          <cell r="B258" t="str">
            <v>B0448-B-TREASURY-BR-COINVEST-TREASURY</v>
          </cell>
          <cell r="C258" t="str">
            <v>Other</v>
          </cell>
          <cell r="D258" t="str">
            <v>COINVEST</v>
          </cell>
          <cell r="E258" t="str">
            <v>Brasil</v>
          </cell>
          <cell r="F258" t="str">
            <v>BRAZIL</v>
          </cell>
          <cell r="G258" t="str">
            <v>BASIC</v>
          </cell>
          <cell r="H258" t="str">
            <v>NONE</v>
          </cell>
        </row>
        <row r="259">
          <cell r="A259" t="str">
            <v>B0449</v>
          </cell>
          <cell r="B259" t="str">
            <v>B0449-B-TREASURY-BR-COINTRAD-TREASURY</v>
          </cell>
          <cell r="C259" t="str">
            <v>Other</v>
          </cell>
          <cell r="D259" t="str">
            <v>COINTRAD</v>
          </cell>
          <cell r="E259" t="str">
            <v>Brasil</v>
          </cell>
          <cell r="F259" t="str">
            <v>BRAZIL</v>
          </cell>
          <cell r="G259" t="str">
            <v>BASIC</v>
          </cell>
          <cell r="H259" t="str">
            <v>NONE</v>
          </cell>
        </row>
        <row r="260">
          <cell r="A260" t="str">
            <v>B0450</v>
          </cell>
          <cell r="B260" t="str">
            <v>B0450-B-TREASURY-BR-SOCAMER-TREASURY</v>
          </cell>
          <cell r="C260" t="str">
            <v>Other</v>
          </cell>
          <cell r="D260" t="str">
            <v>SOCAMER</v>
          </cell>
          <cell r="E260" t="str">
            <v>Brasil</v>
          </cell>
          <cell r="F260" t="str">
            <v>BRAZIL</v>
          </cell>
          <cell r="G260" t="str">
            <v>BASIC</v>
          </cell>
          <cell r="H260" t="str">
            <v>NONE</v>
          </cell>
        </row>
        <row r="261">
          <cell r="A261" t="str">
            <v>B0457</v>
          </cell>
          <cell r="B261" t="str">
            <v>B0457-B-SUGAR-UK-LDSUGAR-CASH</v>
          </cell>
          <cell r="C261" t="str">
            <v>Sugar</v>
          </cell>
          <cell r="D261" t="str">
            <v>LDSUGAR</v>
          </cell>
          <cell r="E261" t="str">
            <v>London</v>
          </cell>
          <cell r="F261" t="str">
            <v>EBS</v>
          </cell>
          <cell r="G261" t="str">
            <v>BASIC</v>
          </cell>
          <cell r="H261" t="str">
            <v>LOSUGAR</v>
          </cell>
        </row>
        <row r="262">
          <cell r="A262" t="str">
            <v>B0458</v>
          </cell>
          <cell r="B262" t="str">
            <v>B0458-B-SUGAR-UK-ROSYTH-CASH</v>
          </cell>
          <cell r="C262" t="str">
            <v>Sugar</v>
          </cell>
          <cell r="D262" t="str">
            <v>ROSYTH</v>
          </cell>
          <cell r="E262" t="str">
            <v>London</v>
          </cell>
          <cell r="F262" t="str">
            <v>EBS</v>
          </cell>
          <cell r="G262" t="str">
            <v>BASIC</v>
          </cell>
          <cell r="H262" t="str">
            <v>LOSUGAR</v>
          </cell>
        </row>
        <row r="263">
          <cell r="A263" t="str">
            <v>B0459</v>
          </cell>
          <cell r="B263" t="str">
            <v>B0459-B-SUGAR-UK-KAZHOLD-CASH</v>
          </cell>
          <cell r="C263" t="str">
            <v>Sugar</v>
          </cell>
          <cell r="D263" t="str">
            <v>KAZHOLD</v>
          </cell>
          <cell r="E263" t="str">
            <v>London</v>
          </cell>
          <cell r="F263" t="str">
            <v>EBS</v>
          </cell>
          <cell r="G263" t="str">
            <v>BASIC</v>
          </cell>
          <cell r="H263" t="str">
            <v>LOSUGAR</v>
          </cell>
        </row>
        <row r="264">
          <cell r="A264" t="str">
            <v>B0460</v>
          </cell>
          <cell r="B264" t="str">
            <v>B0460-B-SUGAR-UK-KAZTRAD-CASH</v>
          </cell>
          <cell r="C264" t="str">
            <v>Sugar</v>
          </cell>
          <cell r="D264" t="str">
            <v>KAZTRAD</v>
          </cell>
          <cell r="E264" t="str">
            <v>London</v>
          </cell>
          <cell r="F264" t="str">
            <v>EBS</v>
          </cell>
          <cell r="G264" t="str">
            <v>BASIC</v>
          </cell>
          <cell r="H264" t="str">
            <v>LOSUGAR</v>
          </cell>
        </row>
        <row r="265">
          <cell r="A265" t="str">
            <v>B0461</v>
          </cell>
          <cell r="B265" t="str">
            <v>B0461-B-SUGAR-UK-OZDOR-CASH</v>
          </cell>
          <cell r="C265" t="str">
            <v>Sugar</v>
          </cell>
          <cell r="D265" t="str">
            <v>OZDOR</v>
          </cell>
          <cell r="E265" t="str">
            <v>London</v>
          </cell>
          <cell r="F265" t="str">
            <v>EBS</v>
          </cell>
          <cell r="G265" t="str">
            <v>BASIC</v>
          </cell>
          <cell r="H265" t="str">
            <v>LOSUGAR</v>
          </cell>
        </row>
        <row r="266">
          <cell r="A266" t="str">
            <v>B0462</v>
          </cell>
          <cell r="B266" t="str">
            <v>B0462-B-SUGAR-UK-LDSCOMMOD-CASH</v>
          </cell>
          <cell r="C266" t="str">
            <v>Sugar</v>
          </cell>
          <cell r="D266" t="str">
            <v>LDSCOMMOD</v>
          </cell>
          <cell r="E266" t="str">
            <v>London</v>
          </cell>
          <cell r="F266" t="str">
            <v>EBS</v>
          </cell>
          <cell r="G266" t="str">
            <v>BASIC</v>
          </cell>
          <cell r="H266" t="str">
            <v>LOSUGAR</v>
          </cell>
        </row>
        <row r="267">
          <cell r="A267" t="str">
            <v>B0463</v>
          </cell>
          <cell r="B267" t="str">
            <v>B0463-B-ALLCOM-UK-ITS-MANAGT</v>
          </cell>
          <cell r="C267" t="str">
            <v>Service</v>
          </cell>
          <cell r="D267" t="str">
            <v>ITS</v>
          </cell>
          <cell r="E267" t="str">
            <v>London</v>
          </cell>
          <cell r="F267" t="str">
            <v>EBS</v>
          </cell>
          <cell r="G267" t="str">
            <v>BASIC</v>
          </cell>
          <cell r="H267" t="str">
            <v>SCGMAN</v>
          </cell>
        </row>
        <row r="268">
          <cell r="A268" t="str">
            <v>B0464</v>
          </cell>
          <cell r="B268" t="str">
            <v>B0464-B-ALLCOM-UK-LDAMHOLD-MANAGT</v>
          </cell>
          <cell r="C268" t="str">
            <v>Service</v>
          </cell>
          <cell r="D268" t="str">
            <v>LDAMHOLD</v>
          </cell>
          <cell r="E268" t="str">
            <v>London</v>
          </cell>
          <cell r="F268" t="str">
            <v>EBS</v>
          </cell>
          <cell r="G268" t="str">
            <v>BASIC</v>
          </cell>
          <cell r="H268" t="str">
            <v>SCGMAN</v>
          </cell>
        </row>
        <row r="269">
          <cell r="A269" t="str">
            <v>B0465</v>
          </cell>
          <cell r="B269" t="str">
            <v>B0465-B-ALLCOM-UK-LDAMLTD-MANAGT</v>
          </cell>
          <cell r="C269" t="str">
            <v>Service</v>
          </cell>
          <cell r="D269" t="str">
            <v>LDAMLTD</v>
          </cell>
          <cell r="E269" t="str">
            <v>London</v>
          </cell>
          <cell r="F269" t="str">
            <v>EBS</v>
          </cell>
          <cell r="G269" t="str">
            <v>BASIC</v>
          </cell>
          <cell r="H269" t="str">
            <v>SCGMAN</v>
          </cell>
        </row>
        <row r="270">
          <cell r="A270" t="str">
            <v>B0466</v>
          </cell>
          <cell r="B270" t="str">
            <v>B0466-B-ALLCOM-UK-LDFINLTD-MANAGT</v>
          </cell>
          <cell r="C270" t="str">
            <v>Service</v>
          </cell>
          <cell r="D270" t="str">
            <v>LDFINLTD</v>
          </cell>
          <cell r="E270" t="str">
            <v>London</v>
          </cell>
          <cell r="F270" t="str">
            <v>EBS</v>
          </cell>
          <cell r="G270" t="str">
            <v>BASIC</v>
          </cell>
          <cell r="H270" t="str">
            <v>SCGMAN</v>
          </cell>
        </row>
        <row r="271">
          <cell r="A271" t="str">
            <v>B0467</v>
          </cell>
          <cell r="B271" t="str">
            <v>B0467-B-ALLCOM-UK-LDLTD-MANAGT</v>
          </cell>
          <cell r="C271" t="str">
            <v>Service</v>
          </cell>
          <cell r="D271" t="str">
            <v>LDLTD</v>
          </cell>
          <cell r="E271" t="str">
            <v>London</v>
          </cell>
          <cell r="F271" t="str">
            <v>EBS</v>
          </cell>
          <cell r="G271" t="str">
            <v>BASIC</v>
          </cell>
          <cell r="H271" t="str">
            <v>SCGMAN</v>
          </cell>
        </row>
        <row r="272">
          <cell r="A272" t="str">
            <v>B0468</v>
          </cell>
          <cell r="B272" t="str">
            <v>B0468-B-ALLCOM-UK-LDTF-MANAGT</v>
          </cell>
          <cell r="C272" t="str">
            <v>Service</v>
          </cell>
          <cell r="D272" t="str">
            <v>LDTF</v>
          </cell>
          <cell r="E272" t="str">
            <v>London</v>
          </cell>
          <cell r="F272" t="str">
            <v>EBS</v>
          </cell>
          <cell r="G272" t="str">
            <v>BASIC</v>
          </cell>
          <cell r="H272" t="str">
            <v>SCGMAN</v>
          </cell>
        </row>
        <row r="273">
          <cell r="A273" t="str">
            <v>B0469</v>
          </cell>
          <cell r="B273" t="str">
            <v>B0469-B-ALLCOM-UK-LDTPLTD-MANAGT</v>
          </cell>
          <cell r="C273" t="str">
            <v>Service</v>
          </cell>
          <cell r="D273" t="str">
            <v>LDTPLTD</v>
          </cell>
          <cell r="E273" t="str">
            <v>London</v>
          </cell>
          <cell r="F273" t="str">
            <v>EBS</v>
          </cell>
          <cell r="G273" t="str">
            <v>BASIC</v>
          </cell>
          <cell r="H273" t="str">
            <v>SCGMAN</v>
          </cell>
        </row>
        <row r="274">
          <cell r="A274" t="str">
            <v>B0470</v>
          </cell>
          <cell r="B274" t="str">
            <v>B0470-B-ALLCOM-UK-LDCOMMOD-DORMCY</v>
          </cell>
          <cell r="C274" t="str">
            <v>Service</v>
          </cell>
          <cell r="D274" t="str">
            <v>LDCOMMOD</v>
          </cell>
          <cell r="E274" t="str">
            <v>London</v>
          </cell>
          <cell r="F274" t="str">
            <v>EBS</v>
          </cell>
          <cell r="G274" t="str">
            <v>BASIC</v>
          </cell>
          <cell r="H274" t="str">
            <v>NONE</v>
          </cell>
        </row>
        <row r="275">
          <cell r="A275" t="str">
            <v>B0471</v>
          </cell>
          <cell r="B275" t="str">
            <v>B0471-B-FREIGHT-UK-LDCOMFIN-CASH</v>
          </cell>
          <cell r="C275" t="str">
            <v>Freight</v>
          </cell>
          <cell r="D275" t="str">
            <v>LDCOMFIN</v>
          </cell>
          <cell r="E275" t="str">
            <v>London</v>
          </cell>
          <cell r="F275" t="str">
            <v>EBS</v>
          </cell>
          <cell r="G275" t="str">
            <v>BASIC</v>
          </cell>
          <cell r="H275" t="str">
            <v>GLOFRE</v>
          </cell>
        </row>
        <row r="276">
          <cell r="A276" t="str">
            <v>B0472</v>
          </cell>
          <cell r="B276" t="str">
            <v>B0472-B-FREIGHT-UK-LDTLTD-CASH</v>
          </cell>
          <cell r="C276" t="str">
            <v>Freight</v>
          </cell>
          <cell r="D276" t="str">
            <v>LDTLTD</v>
          </cell>
          <cell r="E276" t="str">
            <v>London</v>
          </cell>
          <cell r="F276" t="str">
            <v>EBS</v>
          </cell>
          <cell r="G276" t="str">
            <v>BASIC</v>
          </cell>
          <cell r="H276" t="str">
            <v>GLOFRE</v>
          </cell>
        </row>
        <row r="277">
          <cell r="A277" t="str">
            <v>B0473</v>
          </cell>
          <cell r="B277" t="str">
            <v>B0473-B-ALLGRAIN-AS-LDINDIA-HEDGE</v>
          </cell>
          <cell r="C277" t="str">
            <v>Grain</v>
          </cell>
          <cell r="D277" t="str">
            <v>LDINDIA</v>
          </cell>
          <cell r="E277" t="str">
            <v>Asia</v>
          </cell>
          <cell r="F277" t="str">
            <v>ASIA</v>
          </cell>
          <cell r="G277" t="str">
            <v>BASIC</v>
          </cell>
          <cell r="H277" t="str">
            <v>ASGRAIN</v>
          </cell>
        </row>
        <row r="278">
          <cell r="A278" t="str">
            <v>B0474</v>
          </cell>
          <cell r="B278" t="str">
            <v>B0474-B-SUGAR-AS-LDINDIA-HEDGE</v>
          </cell>
          <cell r="C278" t="str">
            <v>Sugar</v>
          </cell>
          <cell r="D278" t="str">
            <v>LDINDIA</v>
          </cell>
          <cell r="E278" t="str">
            <v>Asia</v>
          </cell>
          <cell r="F278" t="str">
            <v>ASIA</v>
          </cell>
          <cell r="G278" t="str">
            <v>BASIC</v>
          </cell>
          <cell r="H278" t="str">
            <v>ASSUGAR</v>
          </cell>
        </row>
        <row r="279">
          <cell r="A279" t="str">
            <v>B0475</v>
          </cell>
          <cell r="B279" t="str">
            <v>B0475-B-ALLCOM-AS-WFOE-MARKET</v>
          </cell>
          <cell r="C279" t="str">
            <v>Service</v>
          </cell>
          <cell r="D279" t="str">
            <v>WFOE</v>
          </cell>
          <cell r="E279" t="str">
            <v>Asia</v>
          </cell>
          <cell r="F279" t="str">
            <v>ASIA</v>
          </cell>
          <cell r="G279" t="str">
            <v>BASIC</v>
          </cell>
          <cell r="H279" t="str">
            <v>ASMKG</v>
          </cell>
        </row>
        <row r="280">
          <cell r="A280" t="str">
            <v>B0476</v>
          </cell>
          <cell r="B280" t="str">
            <v>B0476-B-ALLGRAIN-AS-WFOE-CASH</v>
          </cell>
          <cell r="C280" t="str">
            <v>Grain</v>
          </cell>
          <cell r="D280" t="str">
            <v>WFOE</v>
          </cell>
          <cell r="E280" t="str">
            <v>Asia</v>
          </cell>
          <cell r="F280" t="str">
            <v>ASIA</v>
          </cell>
          <cell r="G280" t="str">
            <v>BASIC</v>
          </cell>
          <cell r="H280" t="str">
            <v>ASGRAIN</v>
          </cell>
        </row>
        <row r="281">
          <cell r="A281" t="str">
            <v>B0477</v>
          </cell>
          <cell r="B281" t="str">
            <v>B0477-B-ALLGRAIN-AS-WFOE-HEDGE</v>
          </cell>
          <cell r="C281" t="str">
            <v>Grain</v>
          </cell>
          <cell r="D281" t="str">
            <v>WFOE</v>
          </cell>
          <cell r="E281" t="str">
            <v>Asia</v>
          </cell>
          <cell r="F281" t="str">
            <v>ASIA</v>
          </cell>
          <cell r="G281" t="str">
            <v>BASIC</v>
          </cell>
          <cell r="H281" t="str">
            <v>ASGRAIN</v>
          </cell>
        </row>
        <row r="282">
          <cell r="A282" t="str">
            <v>B0478</v>
          </cell>
          <cell r="B282" t="str">
            <v>B0478-B-SOYACO-AS-WFOE-CASH</v>
          </cell>
          <cell r="C282" t="str">
            <v>Oilseeds</v>
          </cell>
          <cell r="D282" t="str">
            <v>WFOE</v>
          </cell>
          <cell r="E282" t="str">
            <v>Asia</v>
          </cell>
          <cell r="F282" t="str">
            <v>ASIA</v>
          </cell>
          <cell r="G282" t="str">
            <v>BASIC</v>
          </cell>
          <cell r="H282" t="str">
            <v>ASOIL</v>
          </cell>
        </row>
        <row r="283">
          <cell r="A283" t="str">
            <v>B0479</v>
          </cell>
          <cell r="B283" t="str">
            <v>B0479-B-SOYACO-AS-WFOE-HEDGE</v>
          </cell>
          <cell r="C283" t="str">
            <v>Oilseeds</v>
          </cell>
          <cell r="D283" t="str">
            <v>WFOE</v>
          </cell>
          <cell r="E283" t="str">
            <v>Asia</v>
          </cell>
          <cell r="F283" t="str">
            <v>ASIA</v>
          </cell>
          <cell r="G283" t="str">
            <v>BASIC</v>
          </cell>
          <cell r="H283" t="str">
            <v>ASOIL</v>
          </cell>
        </row>
        <row r="284">
          <cell r="A284" t="str">
            <v>B0480</v>
          </cell>
          <cell r="B284" t="str">
            <v>B0480-B-SUGAR-AS-WFOE-CASH</v>
          </cell>
          <cell r="C284" t="str">
            <v>Sugar</v>
          </cell>
          <cell r="D284" t="str">
            <v>WFOE</v>
          </cell>
          <cell r="E284" t="str">
            <v>Asia</v>
          </cell>
          <cell r="F284" t="str">
            <v>ASIA</v>
          </cell>
          <cell r="G284" t="str">
            <v>BASIC</v>
          </cell>
          <cell r="H284" t="str">
            <v>ASSUGAR</v>
          </cell>
        </row>
        <row r="285">
          <cell r="A285" t="str">
            <v>B0481</v>
          </cell>
          <cell r="B285" t="str">
            <v>B0481-B-SUGAR-AS-WFOE-HEDGE</v>
          </cell>
          <cell r="C285" t="str">
            <v>Sugar</v>
          </cell>
          <cell r="D285" t="str">
            <v>WFOE</v>
          </cell>
          <cell r="E285" t="str">
            <v>Asia</v>
          </cell>
          <cell r="F285" t="str">
            <v>ASIA</v>
          </cell>
          <cell r="G285" t="str">
            <v>BASIC</v>
          </cell>
          <cell r="H285" t="str">
            <v>ASSUGAR</v>
          </cell>
        </row>
        <row r="286">
          <cell r="A286" t="str">
            <v>B0482</v>
          </cell>
          <cell r="B286" t="str">
            <v>B0482-B-TRANSPORT-NA-CORPKANSAS-HOPPER</v>
          </cell>
          <cell r="C286" t="str">
            <v>Other</v>
          </cell>
          <cell r="D286" t="str">
            <v>CORPKANSAS</v>
          </cell>
          <cell r="E286" t="str">
            <v>North America</v>
          </cell>
          <cell r="F286" t="str">
            <v>NORTHAM</v>
          </cell>
          <cell r="G286" t="str">
            <v>BASIC</v>
          </cell>
          <cell r="H286" t="str">
            <v>NAELEV</v>
          </cell>
        </row>
        <row r="287">
          <cell r="A287" t="str">
            <v>B0483</v>
          </cell>
          <cell r="B287" t="str">
            <v>B0483-B-WHEAT-NA-COMSUPPLY-CASH</v>
          </cell>
          <cell r="C287" t="str">
            <v>Grain</v>
          </cell>
          <cell r="D287" t="str">
            <v>COMSUPPLY</v>
          </cell>
          <cell r="E287" t="str">
            <v>North America</v>
          </cell>
          <cell r="F287" t="str">
            <v>NORTHAM</v>
          </cell>
          <cell r="G287" t="str">
            <v>BASIC</v>
          </cell>
          <cell r="H287" t="str">
            <v>NAGRAIN</v>
          </cell>
        </row>
        <row r="288">
          <cell r="A288" t="str">
            <v>B0485</v>
          </cell>
          <cell r="B288" t="str">
            <v>B0485-B-ALLCOM-AR-URUGRAIN-MANAGT</v>
          </cell>
          <cell r="C288" t="str">
            <v>Service</v>
          </cell>
          <cell r="D288" t="str">
            <v>URUGRAIN</v>
          </cell>
          <cell r="E288" t="str">
            <v>Argentina</v>
          </cell>
          <cell r="F288" t="str">
            <v>ARGENTIN</v>
          </cell>
          <cell r="G288" t="str">
            <v>BASIC</v>
          </cell>
          <cell r="H288" t="str">
            <v>SCGMAN</v>
          </cell>
        </row>
        <row r="289">
          <cell r="A289" t="str">
            <v>B0486</v>
          </cell>
          <cell r="B289" t="str">
            <v>B0486-B-ALLCOM-AR-NETHBV-MANAGT</v>
          </cell>
          <cell r="C289" t="str">
            <v>Service</v>
          </cell>
          <cell r="D289" t="str">
            <v>NETHBV</v>
          </cell>
          <cell r="E289" t="str">
            <v>Argentina</v>
          </cell>
          <cell r="F289" t="str">
            <v>ARGENTIN</v>
          </cell>
          <cell r="G289" t="str">
            <v>BASIC</v>
          </cell>
          <cell r="H289" t="str">
            <v>SCGMAN</v>
          </cell>
        </row>
        <row r="290">
          <cell r="A290" t="str">
            <v>B0487</v>
          </cell>
          <cell r="B290" t="str">
            <v>B0487-B-ALLCOM-AR-LDPARAG-MANAGT</v>
          </cell>
          <cell r="C290" t="str">
            <v>Service</v>
          </cell>
          <cell r="D290" t="str">
            <v>LDPARAG</v>
          </cell>
          <cell r="E290" t="str">
            <v>Argentina</v>
          </cell>
          <cell r="F290" t="str">
            <v>ARGENTIN</v>
          </cell>
          <cell r="G290" t="str">
            <v>BASIC</v>
          </cell>
          <cell r="H290" t="str">
            <v>SCGMAN</v>
          </cell>
        </row>
        <row r="291">
          <cell r="A291" t="str">
            <v>B0488</v>
          </cell>
          <cell r="B291" t="str">
            <v>B0488-P-ALLFIN-AR-SACEIF-HEDGE</v>
          </cell>
          <cell r="C291" t="str">
            <v>Finance</v>
          </cell>
          <cell r="D291" t="str">
            <v>SACEIF</v>
          </cell>
          <cell r="E291" t="str">
            <v>Argentina</v>
          </cell>
          <cell r="F291" t="str">
            <v>ARGENTIN</v>
          </cell>
          <cell r="G291" t="str">
            <v>PLATFORM</v>
          </cell>
          <cell r="H291" t="str">
            <v>FINPLAT</v>
          </cell>
        </row>
        <row r="292">
          <cell r="A292" t="str">
            <v>B0489</v>
          </cell>
          <cell r="B292" t="str">
            <v>B0489-M-ALLFIN-AR-SACEIF-HEDGE</v>
          </cell>
          <cell r="C292" t="str">
            <v>Finance</v>
          </cell>
          <cell r="D292" t="str">
            <v>SACEIF</v>
          </cell>
          <cell r="E292" t="str">
            <v>Argentina</v>
          </cell>
          <cell r="F292" t="str">
            <v>ARGENTIN</v>
          </cell>
          <cell r="G292" t="str">
            <v>MACRO</v>
          </cell>
          <cell r="H292" t="str">
            <v>MACFIN</v>
          </cell>
        </row>
        <row r="293">
          <cell r="A293" t="str">
            <v>B0490</v>
          </cell>
          <cell r="B293" t="str">
            <v>B0490-P-ALLFIN-AR-URUGRAIN-HEDGE</v>
          </cell>
          <cell r="C293" t="str">
            <v>Finance</v>
          </cell>
          <cell r="D293" t="str">
            <v>URUGRAIN</v>
          </cell>
          <cell r="E293" t="str">
            <v>Argentina</v>
          </cell>
          <cell r="F293" t="str">
            <v>ARGENTIN</v>
          </cell>
          <cell r="G293" t="str">
            <v>PLATFORM</v>
          </cell>
          <cell r="H293" t="str">
            <v>FINPLAT</v>
          </cell>
        </row>
        <row r="294">
          <cell r="A294" t="str">
            <v>B0491</v>
          </cell>
          <cell r="B294" t="str">
            <v>B0491-M-ALLFIN-AR-URUGRAIN-HEDGE</v>
          </cell>
          <cell r="C294" t="str">
            <v>Finance</v>
          </cell>
          <cell r="D294" t="str">
            <v>URUGRAIN</v>
          </cell>
          <cell r="E294" t="str">
            <v>Argentina</v>
          </cell>
          <cell r="F294" t="str">
            <v>ARGENTIN</v>
          </cell>
          <cell r="G294" t="str">
            <v>MACRO</v>
          </cell>
          <cell r="H294" t="str">
            <v>MACFIN</v>
          </cell>
        </row>
        <row r="295">
          <cell r="A295" t="str">
            <v>B0492</v>
          </cell>
          <cell r="B295" t="str">
            <v>B0492-B-COTTON-AR-URUGRAIN-CASH</v>
          </cell>
          <cell r="C295" t="str">
            <v>Cotton</v>
          </cell>
          <cell r="D295" t="str">
            <v>URUGRAIN</v>
          </cell>
          <cell r="E295" t="str">
            <v>Argentina</v>
          </cell>
          <cell r="F295" t="str">
            <v>ARGENTIN</v>
          </cell>
          <cell r="G295" t="str">
            <v>BASIC</v>
          </cell>
          <cell r="H295" t="str">
            <v>COTTONJV</v>
          </cell>
        </row>
        <row r="296">
          <cell r="A296" t="str">
            <v>B0493</v>
          </cell>
          <cell r="B296" t="str">
            <v>B0493-B-COTTON-AR-NETHBV-CASH</v>
          </cell>
          <cell r="C296" t="str">
            <v>Cotton</v>
          </cell>
          <cell r="D296" t="str">
            <v>NETHBV</v>
          </cell>
          <cell r="E296" t="str">
            <v>Argentina</v>
          </cell>
          <cell r="F296" t="str">
            <v>ARGENTIN</v>
          </cell>
          <cell r="G296" t="str">
            <v>BASIC</v>
          </cell>
          <cell r="H296" t="str">
            <v>COTTONJV</v>
          </cell>
        </row>
        <row r="297">
          <cell r="A297" t="str">
            <v>B0494</v>
          </cell>
          <cell r="B297" t="str">
            <v>B0494-B-MILK-AR-URUGRAIN-CASH</v>
          </cell>
          <cell r="C297" t="str">
            <v>Other</v>
          </cell>
          <cell r="D297" t="str">
            <v>URUGRAIN</v>
          </cell>
          <cell r="E297" t="str">
            <v>Argentina</v>
          </cell>
          <cell r="F297" t="str">
            <v>ARGENTIN</v>
          </cell>
          <cell r="G297" t="str">
            <v>BASIC</v>
          </cell>
          <cell r="H297" t="str">
            <v>ARGDIV</v>
          </cell>
        </row>
        <row r="298">
          <cell r="A298" t="str">
            <v>B0495</v>
          </cell>
          <cell r="B298" t="str">
            <v>B0495-B-MILK-AR-NETHBV-CASH</v>
          </cell>
          <cell r="C298" t="str">
            <v>Other</v>
          </cell>
          <cell r="D298" t="str">
            <v>NETHBV</v>
          </cell>
          <cell r="E298" t="str">
            <v>Argentina</v>
          </cell>
          <cell r="F298" t="str">
            <v>ARGENTIN</v>
          </cell>
          <cell r="G298" t="str">
            <v>BASIC</v>
          </cell>
          <cell r="H298" t="str">
            <v>ARGDIV</v>
          </cell>
        </row>
        <row r="299">
          <cell r="A299" t="str">
            <v>B0496</v>
          </cell>
          <cell r="B299" t="str">
            <v>B0496-B-MEAT-AR-URUGRAIN-CASH</v>
          </cell>
          <cell r="C299" t="str">
            <v>Other</v>
          </cell>
          <cell r="D299" t="str">
            <v>URUGRAIN</v>
          </cell>
          <cell r="E299" t="str">
            <v>Argentina</v>
          </cell>
          <cell r="F299" t="str">
            <v>ARGENTIN</v>
          </cell>
          <cell r="G299" t="str">
            <v>BASIC</v>
          </cell>
          <cell r="H299" t="str">
            <v>ARGDIV</v>
          </cell>
        </row>
        <row r="300">
          <cell r="A300" t="str">
            <v>B0497</v>
          </cell>
          <cell r="B300" t="str">
            <v>B0497-B-WHEAT-AR-LDPARAG-CASH</v>
          </cell>
          <cell r="C300" t="str">
            <v>Grain</v>
          </cell>
          <cell r="D300" t="str">
            <v>LDPARAG</v>
          </cell>
          <cell r="E300" t="str">
            <v>Argentina</v>
          </cell>
          <cell r="F300" t="str">
            <v>ARGENTIN</v>
          </cell>
          <cell r="G300" t="str">
            <v>BASIC</v>
          </cell>
          <cell r="H300" t="str">
            <v>ARGGRAIN</v>
          </cell>
        </row>
        <row r="301">
          <cell r="A301" t="str">
            <v>B0498</v>
          </cell>
          <cell r="B301" t="str">
            <v>B0498-B-WHEAT-AR-LDPARAG-HEDGE</v>
          </cell>
          <cell r="C301" t="str">
            <v>Grain</v>
          </cell>
          <cell r="D301" t="str">
            <v>LDPARAG</v>
          </cell>
          <cell r="E301" t="str">
            <v>Argentina</v>
          </cell>
          <cell r="F301" t="str">
            <v>ARGENTIN</v>
          </cell>
          <cell r="G301" t="str">
            <v>BASIC</v>
          </cell>
          <cell r="H301" t="str">
            <v>ARGGRAIN</v>
          </cell>
        </row>
        <row r="302">
          <cell r="A302" t="str">
            <v>B0499</v>
          </cell>
          <cell r="B302" t="str">
            <v>B0499-P-WHEAT-AR-LDPARAG-CASH</v>
          </cell>
          <cell r="C302" t="str">
            <v>Grain</v>
          </cell>
          <cell r="D302" t="str">
            <v>LDPARAG</v>
          </cell>
          <cell r="E302" t="str">
            <v>Argentina</v>
          </cell>
          <cell r="F302" t="str">
            <v>ARGENTIN</v>
          </cell>
          <cell r="G302" t="str">
            <v>PLATFORM</v>
          </cell>
          <cell r="H302" t="str">
            <v>GRAPLAT</v>
          </cell>
        </row>
        <row r="303">
          <cell r="A303" t="str">
            <v>B0500</v>
          </cell>
          <cell r="B303" t="str">
            <v>B0500-B-WHEAT-AR-NETHBV-CASH</v>
          </cell>
          <cell r="C303" t="str">
            <v>Grain</v>
          </cell>
          <cell r="D303" t="str">
            <v>NETHBV</v>
          </cell>
          <cell r="E303" t="str">
            <v>Argentina</v>
          </cell>
          <cell r="F303" t="str">
            <v>ARGENTIN</v>
          </cell>
          <cell r="G303" t="str">
            <v>BASIC</v>
          </cell>
          <cell r="H303" t="str">
            <v>ARGGRAIN</v>
          </cell>
        </row>
        <row r="304">
          <cell r="A304" t="str">
            <v>B0501</v>
          </cell>
          <cell r="B304" t="str">
            <v>B0501-P-WHEAT-AR-NETHBV-CASH</v>
          </cell>
          <cell r="C304" t="str">
            <v>Grain</v>
          </cell>
          <cell r="D304" t="str">
            <v>NETHBV</v>
          </cell>
          <cell r="E304" t="str">
            <v>Argentina</v>
          </cell>
          <cell r="F304" t="str">
            <v>ARGENTIN</v>
          </cell>
          <cell r="G304" t="str">
            <v>PLATFORM</v>
          </cell>
          <cell r="H304" t="str">
            <v>GRAPLAT</v>
          </cell>
        </row>
        <row r="305">
          <cell r="A305" t="str">
            <v>B0502</v>
          </cell>
          <cell r="B305" t="str">
            <v>B0502-P-WHEAT-AR-SACEIF-CASH</v>
          </cell>
          <cell r="C305" t="str">
            <v>Grain</v>
          </cell>
          <cell r="D305" t="str">
            <v>SACEIF</v>
          </cell>
          <cell r="E305" t="str">
            <v>Argentina</v>
          </cell>
          <cell r="F305" t="str">
            <v>ARGENTIN</v>
          </cell>
          <cell r="G305" t="str">
            <v>PLATFORM</v>
          </cell>
          <cell r="H305" t="str">
            <v>GRAPLAT</v>
          </cell>
        </row>
        <row r="306">
          <cell r="A306" t="str">
            <v>B0503</v>
          </cell>
          <cell r="B306" t="str">
            <v>B0503-P-WHEAT-AR-URUGRAIN-CASH</v>
          </cell>
          <cell r="C306" t="str">
            <v>Grain</v>
          </cell>
          <cell r="D306" t="str">
            <v>URUGRAIN</v>
          </cell>
          <cell r="E306" t="str">
            <v>Argentina</v>
          </cell>
          <cell r="F306" t="str">
            <v>ARGENTIN</v>
          </cell>
          <cell r="G306" t="str">
            <v>PLATFORM</v>
          </cell>
          <cell r="H306" t="str">
            <v>GRAPLAT</v>
          </cell>
        </row>
        <row r="307">
          <cell r="A307" t="str">
            <v>B0504</v>
          </cell>
          <cell r="B307" t="str">
            <v>B0504-B-WHEAT-AR-SACEIF-HEDGE</v>
          </cell>
          <cell r="C307" t="str">
            <v>Grain</v>
          </cell>
          <cell r="D307" t="str">
            <v>SACEIF</v>
          </cell>
          <cell r="E307" t="str">
            <v>Argentina</v>
          </cell>
          <cell r="F307" t="str">
            <v>ARGENTIN</v>
          </cell>
          <cell r="G307" t="str">
            <v>BASIC</v>
          </cell>
          <cell r="H307" t="str">
            <v>ARGGRAIN</v>
          </cell>
        </row>
        <row r="308">
          <cell r="A308" t="str">
            <v>B0505</v>
          </cell>
          <cell r="B308" t="str">
            <v>B0505-B-FDGRAIN-AR-SACEIF-HEDGE</v>
          </cell>
          <cell r="C308" t="str">
            <v>Grain</v>
          </cell>
          <cell r="D308" t="str">
            <v>SACEIF</v>
          </cell>
          <cell r="E308" t="str">
            <v>Argentina</v>
          </cell>
          <cell r="F308" t="str">
            <v>ARGENTIN</v>
          </cell>
          <cell r="G308" t="str">
            <v>BASIC</v>
          </cell>
          <cell r="H308" t="str">
            <v>ARGGRAIN</v>
          </cell>
        </row>
        <row r="309">
          <cell r="A309" t="str">
            <v>B0506</v>
          </cell>
          <cell r="B309" t="str">
            <v>B0506-B-FDGRAIN-AR-NETHBV-HEDGE</v>
          </cell>
          <cell r="C309" t="str">
            <v>Grain</v>
          </cell>
          <cell r="D309" t="str">
            <v>NETHBV</v>
          </cell>
          <cell r="E309" t="str">
            <v>Argentina</v>
          </cell>
          <cell r="F309" t="str">
            <v>ARGENTIN</v>
          </cell>
          <cell r="G309" t="str">
            <v>BASIC</v>
          </cell>
          <cell r="H309" t="str">
            <v>ARGGRAIN</v>
          </cell>
        </row>
        <row r="310">
          <cell r="A310" t="str">
            <v>B0507</v>
          </cell>
          <cell r="B310" t="str">
            <v>B0507-B-FDGRAIN-AR-LDPARAG-HEDGE</v>
          </cell>
          <cell r="C310" t="str">
            <v>Grain</v>
          </cell>
          <cell r="D310" t="str">
            <v>LDPARAG</v>
          </cell>
          <cell r="E310" t="str">
            <v>Argentina</v>
          </cell>
          <cell r="F310" t="str">
            <v>ARGENTIN</v>
          </cell>
          <cell r="G310" t="str">
            <v>BASIC</v>
          </cell>
          <cell r="H310" t="str">
            <v>ARGGRAIN</v>
          </cell>
        </row>
        <row r="311">
          <cell r="A311" t="str">
            <v>B0508</v>
          </cell>
          <cell r="B311" t="str">
            <v>B0508-B-FDGRAIN-AR-LDPARAG-CASH</v>
          </cell>
          <cell r="C311" t="str">
            <v>Grain</v>
          </cell>
          <cell r="D311" t="str">
            <v>LDPARAG</v>
          </cell>
          <cell r="E311" t="str">
            <v>Argentina</v>
          </cell>
          <cell r="F311" t="str">
            <v>ARGENTIN</v>
          </cell>
          <cell r="G311" t="str">
            <v>BASIC</v>
          </cell>
          <cell r="H311" t="str">
            <v>ARGGRAIN</v>
          </cell>
        </row>
        <row r="312">
          <cell r="A312" t="str">
            <v>B0509</v>
          </cell>
          <cell r="B312" t="str">
            <v>B0509-B-FDGRAIN-AR-SACEIF-CASH</v>
          </cell>
          <cell r="C312" t="str">
            <v>Grain</v>
          </cell>
          <cell r="D312" t="str">
            <v>SACEIF</v>
          </cell>
          <cell r="E312" t="str">
            <v>Argentina</v>
          </cell>
          <cell r="F312" t="str">
            <v>ARGENTIN</v>
          </cell>
          <cell r="G312" t="str">
            <v>BASIC</v>
          </cell>
          <cell r="H312" t="str">
            <v>GRAPLAT</v>
          </cell>
        </row>
        <row r="313">
          <cell r="A313" t="str">
            <v>B0510</v>
          </cell>
          <cell r="B313" t="str">
            <v>B0510-B-FDGRAIN-AR-URUGRAIN-CASH</v>
          </cell>
          <cell r="C313" t="str">
            <v>Grain</v>
          </cell>
          <cell r="D313" t="str">
            <v>URUGRAIN</v>
          </cell>
          <cell r="E313" t="str">
            <v>Argentina</v>
          </cell>
          <cell r="F313" t="str">
            <v>ARGENTIN</v>
          </cell>
          <cell r="G313" t="str">
            <v>BASIC</v>
          </cell>
          <cell r="H313" t="str">
            <v>GRAPLAT</v>
          </cell>
        </row>
        <row r="314">
          <cell r="A314" t="str">
            <v>B0511</v>
          </cell>
          <cell r="B314" t="str">
            <v>B0511-B-FDGRAIN-AR-NETHBV-CASH</v>
          </cell>
          <cell r="C314" t="str">
            <v>Grain</v>
          </cell>
          <cell r="D314" t="str">
            <v>NETHBV</v>
          </cell>
          <cell r="E314" t="str">
            <v>Argentina</v>
          </cell>
          <cell r="F314" t="str">
            <v>ARGENTIN</v>
          </cell>
          <cell r="G314" t="str">
            <v>BASIC</v>
          </cell>
          <cell r="H314" t="str">
            <v>GRAPLAT</v>
          </cell>
        </row>
        <row r="315">
          <cell r="A315" t="str">
            <v>B0512</v>
          </cell>
          <cell r="B315" t="str">
            <v>B0512-B-FDGRAIN-AR-LDPARAG-CASH</v>
          </cell>
          <cell r="C315" t="str">
            <v>Grain</v>
          </cell>
          <cell r="D315" t="str">
            <v>LDPARAG</v>
          </cell>
          <cell r="E315" t="str">
            <v>Argentina</v>
          </cell>
          <cell r="F315" t="str">
            <v>ARGENTIN</v>
          </cell>
          <cell r="G315" t="str">
            <v>BASIC</v>
          </cell>
          <cell r="H315" t="str">
            <v>GRAPLAT</v>
          </cell>
        </row>
        <row r="316">
          <cell r="A316" t="str">
            <v>B0513</v>
          </cell>
          <cell r="B316" t="str">
            <v>B0513-B-SOYACO-AR-LDPARAG-CASH</v>
          </cell>
          <cell r="C316" t="str">
            <v>Oilseeds</v>
          </cell>
          <cell r="D316" t="str">
            <v>LDPARAG</v>
          </cell>
          <cell r="E316" t="str">
            <v>Argentina</v>
          </cell>
          <cell r="F316" t="str">
            <v>ARGENTIN</v>
          </cell>
          <cell r="G316" t="str">
            <v>BASIC</v>
          </cell>
          <cell r="H316" t="str">
            <v>ARGOIL</v>
          </cell>
        </row>
        <row r="317">
          <cell r="A317" t="str">
            <v>B0514</v>
          </cell>
          <cell r="B317" t="str">
            <v>B0514-B-SOYABEAN-AR-LDPARAG-ORIGIN</v>
          </cell>
          <cell r="C317" t="str">
            <v>Oilseeds</v>
          </cell>
          <cell r="D317" t="str">
            <v>LDPARAG</v>
          </cell>
          <cell r="E317" t="str">
            <v>Argentina</v>
          </cell>
          <cell r="F317" t="str">
            <v>ARGENTIN</v>
          </cell>
          <cell r="G317" t="str">
            <v>BASIC</v>
          </cell>
          <cell r="H317" t="str">
            <v>ARGOIL</v>
          </cell>
        </row>
        <row r="318">
          <cell r="A318" t="str">
            <v>B0515</v>
          </cell>
          <cell r="B318" t="str">
            <v>B0515-B-SOYACO-AR-SACEIF-CASH</v>
          </cell>
          <cell r="C318" t="str">
            <v>Oilseeds</v>
          </cell>
          <cell r="D318" t="str">
            <v>SACEIF</v>
          </cell>
          <cell r="E318" t="str">
            <v>Argentina</v>
          </cell>
          <cell r="F318" t="str">
            <v>ARGENTIN</v>
          </cell>
          <cell r="G318" t="str">
            <v>BASIC</v>
          </cell>
          <cell r="H318" t="str">
            <v>ARGOIL</v>
          </cell>
        </row>
        <row r="319">
          <cell r="A319" t="str">
            <v>B0516</v>
          </cell>
          <cell r="B319" t="str">
            <v>B0516-B-SOYACO-AR-SACEIF-HEDGE</v>
          </cell>
          <cell r="C319" t="str">
            <v>Oilseeds</v>
          </cell>
          <cell r="D319" t="str">
            <v>SACEIF</v>
          </cell>
          <cell r="E319" t="str">
            <v>Argentina</v>
          </cell>
          <cell r="F319" t="str">
            <v>ARGENTIN</v>
          </cell>
          <cell r="G319" t="str">
            <v>BASIC</v>
          </cell>
          <cell r="H319" t="str">
            <v>ARGOIL</v>
          </cell>
        </row>
        <row r="320">
          <cell r="A320" t="str">
            <v>B0517</v>
          </cell>
          <cell r="B320" t="str">
            <v>B0517-P-SOYACO-AR-SACEIF-CASH</v>
          </cell>
          <cell r="C320" t="str">
            <v>Oilseeds</v>
          </cell>
          <cell r="D320" t="str">
            <v>SACEIF</v>
          </cell>
          <cell r="E320" t="str">
            <v>Argentina</v>
          </cell>
          <cell r="F320" t="str">
            <v>ARGENTIN</v>
          </cell>
          <cell r="G320" t="str">
            <v>PLATFORM</v>
          </cell>
          <cell r="H320" t="str">
            <v>OILPLAT</v>
          </cell>
        </row>
        <row r="321">
          <cell r="A321" t="str">
            <v>B0518</v>
          </cell>
          <cell r="B321" t="str">
            <v>B0518-P-SOYACO-AR-URUGRAIN-CASH</v>
          </cell>
          <cell r="C321" t="str">
            <v>Oilseeds</v>
          </cell>
          <cell r="D321" t="str">
            <v>URUGRAIN</v>
          </cell>
          <cell r="E321" t="str">
            <v>Argentina</v>
          </cell>
          <cell r="F321" t="str">
            <v>ARGENTIN</v>
          </cell>
          <cell r="G321" t="str">
            <v>PLATFORM</v>
          </cell>
          <cell r="H321" t="str">
            <v>OILPLAT</v>
          </cell>
        </row>
        <row r="322">
          <cell r="A322" t="str">
            <v>B0519</v>
          </cell>
          <cell r="B322" t="str">
            <v>B0519-B-SOYACO-AR-NETHBV-CASH</v>
          </cell>
          <cell r="C322" t="str">
            <v>Oilseeds</v>
          </cell>
          <cell r="D322" t="str">
            <v>NETHBV</v>
          </cell>
          <cell r="E322" t="str">
            <v>Argentina</v>
          </cell>
          <cell r="F322" t="str">
            <v>ARGENTIN</v>
          </cell>
          <cell r="G322" t="str">
            <v>BASIC</v>
          </cell>
          <cell r="H322" t="str">
            <v>ARGOIL</v>
          </cell>
        </row>
        <row r="323">
          <cell r="A323" t="str">
            <v>B0520</v>
          </cell>
          <cell r="B323" t="str">
            <v>B0520-B-SOYACO-AR-NETHBV-HEDGE</v>
          </cell>
          <cell r="C323" t="str">
            <v>Oilseeds</v>
          </cell>
          <cell r="D323" t="str">
            <v>NETHBV</v>
          </cell>
          <cell r="E323" t="str">
            <v>Argentina</v>
          </cell>
          <cell r="F323" t="str">
            <v>ARGENTIN</v>
          </cell>
          <cell r="G323" t="str">
            <v>BASIC</v>
          </cell>
          <cell r="H323" t="str">
            <v>ARGOIL</v>
          </cell>
        </row>
        <row r="324">
          <cell r="A324" t="str">
            <v>B0521</v>
          </cell>
          <cell r="B324" t="str">
            <v>B0521-P-SOYACO-AR-NETHBV-CASH</v>
          </cell>
          <cell r="C324" t="str">
            <v>Oilseeds</v>
          </cell>
          <cell r="D324" t="str">
            <v>NETHBV</v>
          </cell>
          <cell r="E324" t="str">
            <v>Argentina</v>
          </cell>
          <cell r="F324" t="str">
            <v>ARGENTIN</v>
          </cell>
          <cell r="G324" t="str">
            <v>PLATFORM</v>
          </cell>
          <cell r="H324" t="str">
            <v>OILPLAT</v>
          </cell>
        </row>
        <row r="325">
          <cell r="A325" t="str">
            <v>B0522</v>
          </cell>
          <cell r="B325" t="str">
            <v>B0522-B-SOYACO-AR-LDPARAG-CASH</v>
          </cell>
          <cell r="C325" t="str">
            <v>Oilseeds</v>
          </cell>
          <cell r="D325" t="str">
            <v>LDPARAG</v>
          </cell>
          <cell r="E325" t="str">
            <v>Argentina</v>
          </cell>
          <cell r="F325" t="str">
            <v>ARGENTIN</v>
          </cell>
          <cell r="G325" t="str">
            <v>BASIC</v>
          </cell>
          <cell r="H325" t="str">
            <v>ARGOIL</v>
          </cell>
        </row>
        <row r="326">
          <cell r="A326" t="str">
            <v>B0523</v>
          </cell>
          <cell r="B326" t="str">
            <v>B0523-B-SOYACO-AR-LDPARAG-HEDGE</v>
          </cell>
          <cell r="C326" t="str">
            <v>Oilseeds</v>
          </cell>
          <cell r="D326" t="str">
            <v>LDPARAG</v>
          </cell>
          <cell r="E326" t="str">
            <v>Argentina</v>
          </cell>
          <cell r="F326" t="str">
            <v>ARGENTIN</v>
          </cell>
          <cell r="G326" t="str">
            <v>BASIC</v>
          </cell>
          <cell r="H326" t="str">
            <v>ARGOIL</v>
          </cell>
        </row>
        <row r="327">
          <cell r="A327" t="str">
            <v>B0524</v>
          </cell>
          <cell r="B327" t="str">
            <v>B0524-P-SOYACO-AR-LDPARAG-CASH</v>
          </cell>
          <cell r="C327" t="str">
            <v>Oilseeds</v>
          </cell>
          <cell r="D327" t="str">
            <v>LDPARAG</v>
          </cell>
          <cell r="E327" t="str">
            <v>Argentina</v>
          </cell>
          <cell r="F327" t="str">
            <v>ARGENTIN</v>
          </cell>
          <cell r="G327" t="str">
            <v>PLATFORM</v>
          </cell>
          <cell r="H327" t="str">
            <v>OILPLAT</v>
          </cell>
        </row>
        <row r="328">
          <cell r="A328" t="str">
            <v>B0525</v>
          </cell>
          <cell r="B328" t="str">
            <v>B0525-B-CITRUS-BR-CITINC-CASH</v>
          </cell>
          <cell r="C328" t="str">
            <v>Citrus</v>
          </cell>
          <cell r="D328" t="str">
            <v>CITINC</v>
          </cell>
          <cell r="E328" t="str">
            <v>Brasil</v>
          </cell>
          <cell r="F328" t="str">
            <v>BRAZIL</v>
          </cell>
          <cell r="G328" t="str">
            <v>BASIC</v>
          </cell>
          <cell r="H328" t="str">
            <v>BRCIT</v>
          </cell>
        </row>
        <row r="329">
          <cell r="A329" t="str">
            <v>B0526</v>
          </cell>
          <cell r="B329" t="str">
            <v>B0526-B-CITRUS-BR-CITINC-HEDGE</v>
          </cell>
          <cell r="C329" t="str">
            <v>Citrus</v>
          </cell>
          <cell r="D329" t="str">
            <v>CITINC</v>
          </cell>
          <cell r="E329" t="str">
            <v>Brasil</v>
          </cell>
          <cell r="F329" t="str">
            <v>BRAZIL</v>
          </cell>
          <cell r="G329" t="str">
            <v>BASIC</v>
          </cell>
          <cell r="H329" t="str">
            <v>BRCIT</v>
          </cell>
        </row>
        <row r="330">
          <cell r="A330" t="str">
            <v>B0527</v>
          </cell>
          <cell r="B330" t="str">
            <v>B0527-B-CITRUS-BR-COINFRUT-CASH</v>
          </cell>
          <cell r="C330" t="str">
            <v>Citrus</v>
          </cell>
          <cell r="D330" t="str">
            <v>COINFRUT</v>
          </cell>
          <cell r="E330" t="str">
            <v>Brasil</v>
          </cell>
          <cell r="F330" t="str">
            <v>BRAZIL</v>
          </cell>
          <cell r="G330" t="str">
            <v>BASIC</v>
          </cell>
          <cell r="H330" t="str">
            <v>BRCIT</v>
          </cell>
        </row>
        <row r="331">
          <cell r="A331" t="str">
            <v>B0528</v>
          </cell>
          <cell r="B331" t="str">
            <v>B0528-B-ALLCOM-BR-COINBRA-ADMIN</v>
          </cell>
          <cell r="C331" t="str">
            <v>Service</v>
          </cell>
          <cell r="D331" t="str">
            <v>COINBRA</v>
          </cell>
          <cell r="E331" t="str">
            <v>Brasil</v>
          </cell>
          <cell r="F331" t="str">
            <v>BRAZIL</v>
          </cell>
          <cell r="G331" t="str">
            <v>BASIC</v>
          </cell>
          <cell r="H331" t="str">
            <v>NONE</v>
          </cell>
        </row>
        <row r="332">
          <cell r="A332" t="str">
            <v>B0529</v>
          </cell>
          <cell r="B332" t="str">
            <v>B0529-B-ALLCOM-BR-COINVEST-ADMIN</v>
          </cell>
          <cell r="C332" t="str">
            <v>Service</v>
          </cell>
          <cell r="D332" t="str">
            <v>COINVEST</v>
          </cell>
          <cell r="E332" t="str">
            <v>Brasil</v>
          </cell>
          <cell r="F332" t="str">
            <v>BRAZIL</v>
          </cell>
          <cell r="G332" t="str">
            <v>BASIC</v>
          </cell>
          <cell r="H332" t="str">
            <v>NONE</v>
          </cell>
        </row>
        <row r="333">
          <cell r="A333" t="str">
            <v>B0530</v>
          </cell>
          <cell r="B333" t="str">
            <v>B0530-B-ALLCOM-BR-COINTRAD-ADMIN</v>
          </cell>
          <cell r="C333" t="str">
            <v>Service</v>
          </cell>
          <cell r="D333" t="str">
            <v>COINTRAD</v>
          </cell>
          <cell r="E333" t="str">
            <v>Brasil</v>
          </cell>
          <cell r="F333" t="str">
            <v>BRAZIL</v>
          </cell>
          <cell r="G333" t="str">
            <v>BASIC</v>
          </cell>
          <cell r="H333" t="str">
            <v>SCGMAN</v>
          </cell>
        </row>
        <row r="334">
          <cell r="A334" t="str">
            <v>B0531</v>
          </cell>
          <cell r="B334" t="str">
            <v>B0531-B-ALLCOM-AR-SACEIF-ADMIN</v>
          </cell>
          <cell r="C334" t="str">
            <v>Service</v>
          </cell>
          <cell r="D334" t="str">
            <v>SACEIF</v>
          </cell>
          <cell r="E334" t="str">
            <v>Argentina</v>
          </cell>
          <cell r="F334" t="str">
            <v>ARGENTIN</v>
          </cell>
          <cell r="G334" t="str">
            <v>BASIC</v>
          </cell>
          <cell r="H334" t="str">
            <v>NONE</v>
          </cell>
        </row>
        <row r="335">
          <cell r="A335" t="str">
            <v>B0532</v>
          </cell>
          <cell r="B335" t="str">
            <v>B0532-B-ALLCOM-AR-URUGRAIN-ADMIN</v>
          </cell>
          <cell r="C335" t="str">
            <v>Service</v>
          </cell>
          <cell r="D335" t="str">
            <v>URUGRAIN</v>
          </cell>
          <cell r="E335" t="str">
            <v>Argentina</v>
          </cell>
          <cell r="F335" t="str">
            <v>ARGENTIN</v>
          </cell>
          <cell r="G335" t="str">
            <v>BASIC</v>
          </cell>
          <cell r="H335" t="str">
            <v>NONE</v>
          </cell>
        </row>
        <row r="336">
          <cell r="A336" t="str">
            <v>B0533</v>
          </cell>
          <cell r="B336" t="str">
            <v>B0533-B-ALLCOM-AR-NETHBV-ADMIN</v>
          </cell>
          <cell r="C336" t="str">
            <v>Service</v>
          </cell>
          <cell r="D336" t="str">
            <v>NETHBV</v>
          </cell>
          <cell r="E336" t="str">
            <v>Argentina</v>
          </cell>
          <cell r="F336" t="str">
            <v>ARGENTIN</v>
          </cell>
          <cell r="G336" t="str">
            <v>BASIC</v>
          </cell>
          <cell r="H336" t="str">
            <v>NONE</v>
          </cell>
        </row>
        <row r="337">
          <cell r="A337" t="str">
            <v>B0534</v>
          </cell>
          <cell r="B337" t="str">
            <v>B0534-B-ALLCOM-AR-LDPARAG-ADMIN</v>
          </cell>
          <cell r="C337" t="str">
            <v>Service</v>
          </cell>
          <cell r="D337" t="str">
            <v>LDPARAG</v>
          </cell>
          <cell r="E337" t="str">
            <v>Argentina</v>
          </cell>
          <cell r="F337" t="str">
            <v>ARGENTIN</v>
          </cell>
          <cell r="G337" t="str">
            <v>BASIC</v>
          </cell>
          <cell r="H337" t="str">
            <v>NONE</v>
          </cell>
        </row>
        <row r="338">
          <cell r="A338" t="str">
            <v>B0535</v>
          </cell>
          <cell r="B338" t="str">
            <v>B0535-B-FDGRAIN-NA-CORPKANSAS-CASH</v>
          </cell>
          <cell r="C338" t="str">
            <v>Grain</v>
          </cell>
          <cell r="D338" t="str">
            <v>CORPKANSAS</v>
          </cell>
          <cell r="E338" t="str">
            <v>North America</v>
          </cell>
          <cell r="F338" t="str">
            <v>NORTHAM</v>
          </cell>
          <cell r="G338" t="str">
            <v>BASIC</v>
          </cell>
          <cell r="H338" t="str">
            <v>NAGRAIN</v>
          </cell>
        </row>
        <row r="339">
          <cell r="A339" t="str">
            <v>B0536</v>
          </cell>
          <cell r="B339" t="str">
            <v>B0536-B-FDGRAIN-NA-CORPKANSAS-HEDGE</v>
          </cell>
          <cell r="C339" t="str">
            <v>Grain</v>
          </cell>
          <cell r="D339" t="str">
            <v>CORPKANSAS</v>
          </cell>
          <cell r="E339" t="str">
            <v>North America</v>
          </cell>
          <cell r="F339" t="str">
            <v>NORTHAM</v>
          </cell>
          <cell r="G339" t="str">
            <v>BASIC</v>
          </cell>
          <cell r="H339" t="str">
            <v>NAGRAIN</v>
          </cell>
        </row>
        <row r="340">
          <cell r="A340" t="str">
            <v>B0537</v>
          </cell>
          <cell r="B340" t="str">
            <v>B0537-B-WHEAT-NA-CORPKANSAS-CASH</v>
          </cell>
          <cell r="C340" t="str">
            <v>Grain</v>
          </cell>
          <cell r="D340" t="str">
            <v>CORPKANSAS</v>
          </cell>
          <cell r="E340" t="str">
            <v>North America</v>
          </cell>
          <cell r="F340" t="str">
            <v>NORTHAM</v>
          </cell>
          <cell r="G340" t="str">
            <v>BASIC</v>
          </cell>
          <cell r="H340" t="str">
            <v>NAGRAIN</v>
          </cell>
        </row>
        <row r="341">
          <cell r="A341" t="str">
            <v>B0538</v>
          </cell>
          <cell r="B341" t="str">
            <v>B0538-B-WHEAT-NA-CORPKANSAS-HEDGE</v>
          </cell>
          <cell r="C341" t="str">
            <v>Grain</v>
          </cell>
          <cell r="D341" t="str">
            <v>CORPKANSAS</v>
          </cell>
          <cell r="E341" t="str">
            <v>North America</v>
          </cell>
          <cell r="F341" t="str">
            <v>NORTHAM</v>
          </cell>
          <cell r="G341" t="str">
            <v>BASIC</v>
          </cell>
          <cell r="H341" t="str">
            <v>NAGRAIN</v>
          </cell>
        </row>
        <row r="342">
          <cell r="A342" t="str">
            <v>B0539</v>
          </cell>
          <cell r="B342" t="str">
            <v>B0539-B-SOYACO-NA-CORPKANSAS-CASH</v>
          </cell>
          <cell r="C342" t="str">
            <v>Oilseeds</v>
          </cell>
          <cell r="D342" t="str">
            <v>CORPKANSAS</v>
          </cell>
          <cell r="E342" t="str">
            <v>North America</v>
          </cell>
          <cell r="F342" t="str">
            <v>NORTHAM</v>
          </cell>
          <cell r="G342" t="str">
            <v>BASIC</v>
          </cell>
          <cell r="H342" t="str">
            <v>NAOIL</v>
          </cell>
        </row>
        <row r="343">
          <cell r="A343" t="str">
            <v>B0540</v>
          </cell>
          <cell r="B343" t="str">
            <v>B0540-B-SOYABEAN-NA-CORPKANSAS-HEDGE</v>
          </cell>
          <cell r="C343" t="str">
            <v>Oilseeds</v>
          </cell>
          <cell r="D343" t="str">
            <v>CORPKANSAS</v>
          </cell>
          <cell r="E343" t="str">
            <v>North America</v>
          </cell>
          <cell r="F343" t="str">
            <v>NORTHAM</v>
          </cell>
          <cell r="G343" t="str">
            <v>BASIC</v>
          </cell>
          <cell r="H343" t="str">
            <v>NAOIL</v>
          </cell>
        </row>
        <row r="344">
          <cell r="A344" t="str">
            <v>B0541</v>
          </cell>
          <cell r="B344" t="str">
            <v>B0541-B-MILO-NA-CORPKANSAS-CASH</v>
          </cell>
          <cell r="C344" t="str">
            <v>Grain</v>
          </cell>
          <cell r="D344" t="str">
            <v>CORPKANSAS</v>
          </cell>
          <cell r="E344" t="str">
            <v>North America</v>
          </cell>
          <cell r="F344" t="str">
            <v>NORTHAM</v>
          </cell>
          <cell r="G344" t="str">
            <v>BASIC</v>
          </cell>
          <cell r="H344" t="str">
            <v>NAGRAIN</v>
          </cell>
        </row>
        <row r="345">
          <cell r="A345" t="str">
            <v>B0542</v>
          </cell>
          <cell r="B345" t="str">
            <v>B0542-B-SPGRAIN-NA-CORPKANSAS-CASH</v>
          </cell>
          <cell r="C345" t="str">
            <v>Grain</v>
          </cell>
          <cell r="D345" t="str">
            <v>CORPKANSAS</v>
          </cell>
          <cell r="E345" t="str">
            <v>North America</v>
          </cell>
          <cell r="F345" t="str">
            <v>NORTHAM</v>
          </cell>
          <cell r="G345" t="str">
            <v>BASIC</v>
          </cell>
          <cell r="H345" t="str">
            <v>NAGRAIN</v>
          </cell>
        </row>
        <row r="346">
          <cell r="A346" t="str">
            <v>B0544</v>
          </cell>
          <cell r="B346" t="str">
            <v>B0544-B-ALLCOM-NA-CORPKANSAS-MANAGT</v>
          </cell>
          <cell r="C346" t="str">
            <v>Service</v>
          </cell>
          <cell r="D346" t="str">
            <v>CORPKANSAS</v>
          </cell>
          <cell r="E346" t="str">
            <v>North America</v>
          </cell>
          <cell r="F346" t="str">
            <v>NORTHAM</v>
          </cell>
          <cell r="G346" t="str">
            <v>BASIC</v>
          </cell>
          <cell r="H346" t="str">
            <v>SCGMAN</v>
          </cell>
        </row>
        <row r="347">
          <cell r="A347" t="str">
            <v>B0545</v>
          </cell>
          <cell r="B347" t="str">
            <v>B0545-B-TRANSPORT-NA-CORPKANSAS-HOPPER</v>
          </cell>
          <cell r="C347" t="str">
            <v>Other</v>
          </cell>
          <cell r="D347" t="str">
            <v>CORPKANSAS</v>
          </cell>
          <cell r="E347" t="str">
            <v>North America</v>
          </cell>
          <cell r="F347" t="str">
            <v>NORTHAM</v>
          </cell>
          <cell r="G347" t="str">
            <v>BASIC</v>
          </cell>
          <cell r="H347" t="str">
            <v>NAELEV</v>
          </cell>
        </row>
        <row r="348">
          <cell r="A348" t="str">
            <v>B0546</v>
          </cell>
          <cell r="B348" t="str">
            <v>B0546-B-ELEV-NA-CORPKANSAS-TERMINAL</v>
          </cell>
          <cell r="C348" t="str">
            <v>Grain</v>
          </cell>
          <cell r="D348" t="str">
            <v>CORPKANSAS</v>
          </cell>
          <cell r="E348" t="str">
            <v>North America</v>
          </cell>
          <cell r="F348" t="str">
            <v>NORTHAM</v>
          </cell>
          <cell r="G348" t="str">
            <v>BASIC</v>
          </cell>
          <cell r="H348" t="str">
            <v>NAGRAIN</v>
          </cell>
        </row>
        <row r="349">
          <cell r="A349" t="str">
            <v>B0547</v>
          </cell>
          <cell r="B349" t="str">
            <v>B0547-B-ELEV-NA-CORPGRAIN-TERMINAL</v>
          </cell>
          <cell r="C349" t="str">
            <v>Grain</v>
          </cell>
          <cell r="D349" t="str">
            <v>CORPGRAIN</v>
          </cell>
          <cell r="E349" t="str">
            <v>North America</v>
          </cell>
          <cell r="F349" t="str">
            <v>NORTHAM</v>
          </cell>
          <cell r="G349" t="str">
            <v>BASIC</v>
          </cell>
          <cell r="H349" t="str">
            <v>BROIL</v>
          </cell>
        </row>
        <row r="350">
          <cell r="A350" t="str">
            <v>B0549</v>
          </cell>
          <cell r="B350" t="str">
            <v>B0549-B-SOYACO-BR-COINSERV-CASH</v>
          </cell>
          <cell r="C350" t="str">
            <v>Oilseeds</v>
          </cell>
          <cell r="D350" t="str">
            <v>COINSERV</v>
          </cell>
          <cell r="E350" t="str">
            <v>Brasil</v>
          </cell>
          <cell r="F350" t="str">
            <v>BRAZIL</v>
          </cell>
          <cell r="G350" t="str">
            <v>BASIC</v>
          </cell>
          <cell r="H350" t="str">
            <v>ARGELEV</v>
          </cell>
        </row>
        <row r="351">
          <cell r="A351" t="str">
            <v>B0550</v>
          </cell>
          <cell r="B351" t="str">
            <v>B0550-B-SOYAOIL-AS-LDINDIA-HEDGE</v>
          </cell>
          <cell r="C351" t="str">
            <v>Oilseeds</v>
          </cell>
          <cell r="D351" t="str">
            <v>LDINDIA</v>
          </cell>
          <cell r="E351" t="str">
            <v>Asia</v>
          </cell>
          <cell r="F351" t="str">
            <v>ASIA</v>
          </cell>
          <cell r="G351" t="str">
            <v>BASIC</v>
          </cell>
          <cell r="H351" t="str">
            <v>NONE</v>
          </cell>
        </row>
        <row r="352">
          <cell r="A352" t="str">
            <v>B0551</v>
          </cell>
          <cell r="B352" t="str">
            <v>B0551-B-ELEV-AR-URUGRAIN-TERMINAL</v>
          </cell>
          <cell r="C352" t="str">
            <v>Grain</v>
          </cell>
          <cell r="D352" t="str">
            <v>URUGRAIN</v>
          </cell>
          <cell r="E352" t="str">
            <v>Argentina</v>
          </cell>
          <cell r="F352" t="str">
            <v>ARGENTIN</v>
          </cell>
          <cell r="G352" t="str">
            <v>BASIC</v>
          </cell>
          <cell r="H352" t="str">
            <v>ASOIL</v>
          </cell>
        </row>
        <row r="353">
          <cell r="A353" t="str">
            <v>B0552</v>
          </cell>
          <cell r="B353" t="str">
            <v>B0552-B-ALLCOM-UK-LDCIVOIRE-CASH</v>
          </cell>
          <cell r="C353" t="str">
            <v>Service</v>
          </cell>
          <cell r="D353" t="str">
            <v>LDCIVOIRE</v>
          </cell>
          <cell r="E353" t="str">
            <v>London</v>
          </cell>
          <cell r="F353" t="str">
            <v>EBS</v>
          </cell>
          <cell r="G353" t="str">
            <v>BASIC</v>
          </cell>
          <cell r="H353" t="str">
            <v>NAGRAIN</v>
          </cell>
        </row>
        <row r="354">
          <cell r="A354" t="str">
            <v>B0553</v>
          </cell>
          <cell r="B354" t="str">
            <v>B0553-B-SOYACO-NA-CORPGRAIN-SILO</v>
          </cell>
          <cell r="C354" t="str">
            <v>Oilseeds</v>
          </cell>
          <cell r="D354" t="str">
            <v>CORPGRAIN</v>
          </cell>
          <cell r="E354" t="str">
            <v>North America</v>
          </cell>
          <cell r="F354" t="str">
            <v>NORTHAM</v>
          </cell>
          <cell r="G354" t="str">
            <v>BASIC</v>
          </cell>
          <cell r="H354" t="str">
            <v>NAOIL</v>
          </cell>
        </row>
        <row r="355">
          <cell r="A355" t="str">
            <v>B0556</v>
          </cell>
          <cell r="B355" t="str">
            <v>B0556-M-SUGAR-UK-LDTLTD-HEDGE</v>
          </cell>
          <cell r="C355" t="str">
            <v>Sugar</v>
          </cell>
          <cell r="D355" t="str">
            <v>LDTLTD</v>
          </cell>
          <cell r="E355" t="str">
            <v>London</v>
          </cell>
          <cell r="F355" t="str">
            <v>EBS</v>
          </cell>
          <cell r="G355" t="str">
            <v>MACRO</v>
          </cell>
          <cell r="H355" t="str">
            <v>MACSUG</v>
          </cell>
        </row>
        <row r="356">
          <cell r="A356" t="str">
            <v>B0557</v>
          </cell>
          <cell r="B356" t="str">
            <v>B0557-M-SUGAR-BR-COINDIST-HEDGE</v>
          </cell>
          <cell r="C356" t="str">
            <v>Sugar</v>
          </cell>
          <cell r="D356" t="str">
            <v>COINDIST</v>
          </cell>
          <cell r="E356" t="str">
            <v>Brasil</v>
          </cell>
          <cell r="F356" t="str">
            <v>BRAZIL</v>
          </cell>
          <cell r="G356" t="str">
            <v>MACRO</v>
          </cell>
          <cell r="H356" t="str">
            <v>MACSUG</v>
          </cell>
        </row>
        <row r="357">
          <cell r="A357" t="str">
            <v>B0558</v>
          </cell>
          <cell r="B357" t="str">
            <v>B0558-M-SUGAR-BR-CRESCIU-HEDGE</v>
          </cell>
          <cell r="C357" t="str">
            <v>Sugar</v>
          </cell>
          <cell r="D357" t="str">
            <v>CRESCIU</v>
          </cell>
          <cell r="E357" t="str">
            <v>Brasil</v>
          </cell>
          <cell r="F357" t="str">
            <v>BRAZIL</v>
          </cell>
          <cell r="G357" t="str">
            <v>MACRO</v>
          </cell>
          <cell r="H357" t="str">
            <v>MACSUG</v>
          </cell>
        </row>
        <row r="358">
          <cell r="A358" t="str">
            <v>B0559</v>
          </cell>
          <cell r="B358" t="str">
            <v>B0559-M-SUGAR-BR-SAOCAR-HEDGE</v>
          </cell>
          <cell r="C358" t="str">
            <v>Sugar</v>
          </cell>
          <cell r="D358" t="str">
            <v>SAOCAR</v>
          </cell>
          <cell r="E358" t="str">
            <v>Brasil</v>
          </cell>
          <cell r="F358" t="str">
            <v>BRAZIL</v>
          </cell>
          <cell r="G358" t="str">
            <v>MACRO</v>
          </cell>
          <cell r="H358" t="str">
            <v>MACSUG</v>
          </cell>
        </row>
        <row r="359">
          <cell r="A359" t="str">
            <v>B0560</v>
          </cell>
          <cell r="B359" t="str">
            <v>B0560-M-SUGAR-BR-COINBRA-HEDGE</v>
          </cell>
          <cell r="C359" t="str">
            <v>Sugar</v>
          </cell>
          <cell r="D359" t="str">
            <v>COINBRA</v>
          </cell>
          <cell r="E359" t="str">
            <v>Brasil</v>
          </cell>
          <cell r="F359" t="str">
            <v>BRAZIL</v>
          </cell>
          <cell r="G359" t="str">
            <v>MACRO</v>
          </cell>
          <cell r="H359" t="str">
            <v>MACSUG</v>
          </cell>
        </row>
        <row r="360">
          <cell r="A360" t="str">
            <v>B0561</v>
          </cell>
          <cell r="B360" t="str">
            <v>B0561-M-ENERGY-NA-CORPGRAIN-HEDGE</v>
          </cell>
          <cell r="C360" t="str">
            <v>Other</v>
          </cell>
          <cell r="D360" t="str">
            <v>CORPGRAIN</v>
          </cell>
          <cell r="E360" t="str">
            <v>North America</v>
          </cell>
          <cell r="F360" t="str">
            <v>NORTHAM</v>
          </cell>
          <cell r="G360" t="str">
            <v>MACRO</v>
          </cell>
          <cell r="H360" t="str">
            <v>MACENE</v>
          </cell>
        </row>
        <row r="361">
          <cell r="A361" t="str">
            <v>B0562</v>
          </cell>
          <cell r="B361" t="str">
            <v>B0562-M-FREIGHT-NA-CORPGRAIN-HEDGE</v>
          </cell>
          <cell r="C361" t="str">
            <v>Freight</v>
          </cell>
          <cell r="D361" t="str">
            <v>CORPGRAIN</v>
          </cell>
          <cell r="E361" t="str">
            <v>North America</v>
          </cell>
          <cell r="F361" t="str">
            <v>NORTHAM</v>
          </cell>
          <cell r="G361" t="str">
            <v>MACRO</v>
          </cell>
          <cell r="H361" t="str">
            <v>MACFRE</v>
          </cell>
        </row>
        <row r="362">
          <cell r="A362" t="str">
            <v>B0563</v>
          </cell>
          <cell r="B362" t="str">
            <v>B0563-M-CITRUS-NA-CITINC-HEDGE</v>
          </cell>
          <cell r="C362" t="str">
            <v>Citrus</v>
          </cell>
          <cell r="D362" t="str">
            <v>CITINC</v>
          </cell>
          <cell r="E362" t="str">
            <v>North America</v>
          </cell>
          <cell r="F362" t="str">
            <v>NORTHAM</v>
          </cell>
          <cell r="G362" t="str">
            <v>MACRO</v>
          </cell>
          <cell r="H362" t="str">
            <v>MACCIT</v>
          </cell>
        </row>
        <row r="363">
          <cell r="A363" t="str">
            <v>B0564</v>
          </cell>
          <cell r="B363" t="str">
            <v>B0564-M-ALLFIN-UK-LDCOMFIN-HEDGE</v>
          </cell>
          <cell r="C363" t="str">
            <v>Finance</v>
          </cell>
          <cell r="D363" t="str">
            <v>LDCOMFIN</v>
          </cell>
          <cell r="E363" t="str">
            <v>London</v>
          </cell>
          <cell r="F363" t="str">
            <v>EBS</v>
          </cell>
          <cell r="G363" t="str">
            <v>MACRO</v>
          </cell>
          <cell r="H363" t="str">
            <v>MACFIN</v>
          </cell>
        </row>
        <row r="364">
          <cell r="A364" t="str">
            <v>B0565</v>
          </cell>
          <cell r="B364" t="str">
            <v>B0565-M-ALLFIN-BR-COINBRA-HEDGE</v>
          </cell>
          <cell r="C364" t="str">
            <v>Finance</v>
          </cell>
          <cell r="D364" t="str">
            <v>COINBRA</v>
          </cell>
          <cell r="E364" t="str">
            <v>Brasil</v>
          </cell>
          <cell r="F364" t="str">
            <v>BRAZIL</v>
          </cell>
          <cell r="G364" t="str">
            <v>MACRO</v>
          </cell>
          <cell r="H364" t="str">
            <v>MACFIN</v>
          </cell>
        </row>
        <row r="365">
          <cell r="A365" t="str">
            <v>B0566</v>
          </cell>
          <cell r="B365" t="str">
            <v>B0566-M-ALLFIN-BR-COINVEST-HEDGE</v>
          </cell>
          <cell r="C365" t="str">
            <v>Finance</v>
          </cell>
          <cell r="D365" t="str">
            <v>COINVEST</v>
          </cell>
          <cell r="E365" t="str">
            <v>Brasil</v>
          </cell>
          <cell r="F365" t="str">
            <v>BRAZIL</v>
          </cell>
          <cell r="G365" t="str">
            <v>MACRO</v>
          </cell>
          <cell r="H365" t="str">
            <v>MACFIN</v>
          </cell>
        </row>
        <row r="366">
          <cell r="A366" t="str">
            <v>B0567</v>
          </cell>
          <cell r="B366" t="str">
            <v>B0567-M-ALLFIN-UK-SOCEF-HEDGE</v>
          </cell>
          <cell r="C366" t="str">
            <v>Finance</v>
          </cell>
          <cell r="D366" t="str">
            <v>SOCEF</v>
          </cell>
          <cell r="E366" t="str">
            <v>London</v>
          </cell>
          <cell r="F366" t="str">
            <v>EBS</v>
          </cell>
          <cell r="G366" t="str">
            <v>MACRO</v>
          </cell>
          <cell r="H366" t="str">
            <v>MACFIN</v>
          </cell>
        </row>
        <row r="367">
          <cell r="A367" t="str">
            <v>B0568</v>
          </cell>
          <cell r="B367" t="str">
            <v>B0568-M-COCOA-NA-CORPGRAIN-HEDGE</v>
          </cell>
          <cell r="C367" t="str">
            <v>Coffee</v>
          </cell>
          <cell r="D367" t="str">
            <v>CORPGRAIN</v>
          </cell>
          <cell r="E367" t="str">
            <v>North America</v>
          </cell>
          <cell r="F367" t="str">
            <v>NORTHAM</v>
          </cell>
          <cell r="G367" t="str">
            <v>MACRO</v>
          </cell>
          <cell r="H367" t="str">
            <v>MACCOC</v>
          </cell>
        </row>
        <row r="368">
          <cell r="A368" t="str">
            <v>B0569</v>
          </cell>
          <cell r="B368" t="str">
            <v>B0569-B-BIOFUELS-WE-LDNEG-CASH</v>
          </cell>
          <cell r="C368" t="str">
            <v>Other</v>
          </cell>
          <cell r="D368" t="str">
            <v>LDNEG</v>
          </cell>
          <cell r="E368" t="str">
            <v>Western Europe</v>
          </cell>
          <cell r="F368" t="str">
            <v>EBS</v>
          </cell>
          <cell r="G368" t="str">
            <v>BASIC</v>
          </cell>
          <cell r="H368" t="str">
            <v>BIOFUELS</v>
          </cell>
        </row>
        <row r="369">
          <cell r="A369" t="str">
            <v>B0570</v>
          </cell>
          <cell r="B369" t="str">
            <v>B0570-B-MEAT-AR-SACEIF-CASH</v>
          </cell>
          <cell r="C369" t="str">
            <v>Other</v>
          </cell>
          <cell r="D369" t="str">
            <v>SACEIF</v>
          </cell>
          <cell r="E369" t="str">
            <v>Argentina</v>
          </cell>
          <cell r="F369" t="str">
            <v>ARGENTIN</v>
          </cell>
          <cell r="G369" t="str">
            <v>BASIC</v>
          </cell>
          <cell r="H369" t="str">
            <v>ARGDIV</v>
          </cell>
        </row>
        <row r="370">
          <cell r="A370" t="str">
            <v>B0571</v>
          </cell>
          <cell r="B370" t="str">
            <v>B0571-B-ALLFIN-AR-SACEIF-HEDGE</v>
          </cell>
          <cell r="C370" t="str">
            <v>Finance</v>
          </cell>
          <cell r="D370" t="str">
            <v>SACEIF</v>
          </cell>
          <cell r="E370" t="str">
            <v>Argentina</v>
          </cell>
          <cell r="F370" t="str">
            <v>ARGENTIN</v>
          </cell>
          <cell r="G370" t="str">
            <v>BASIC</v>
          </cell>
          <cell r="H370" t="str">
            <v>ARGFIN</v>
          </cell>
        </row>
        <row r="371">
          <cell r="A371" t="str">
            <v>B0572</v>
          </cell>
          <cell r="B371" t="str">
            <v>B0572-B-SEED-AR-SACEIF-CASH</v>
          </cell>
          <cell r="C371" t="str">
            <v>Oilseeds</v>
          </cell>
          <cell r="D371" t="str">
            <v>SACEIF</v>
          </cell>
          <cell r="E371" t="str">
            <v>Argentina</v>
          </cell>
          <cell r="F371" t="str">
            <v>ARGENTIN</v>
          </cell>
          <cell r="G371" t="str">
            <v>BASIC</v>
          </cell>
          <cell r="H371" t="str">
            <v>ARGOIL</v>
          </cell>
        </row>
        <row r="372">
          <cell r="A372" t="str">
            <v>B0573</v>
          </cell>
          <cell r="B372" t="str">
            <v>B0573-B-SEED-AR-URUGRAIN-CASH</v>
          </cell>
          <cell r="C372" t="str">
            <v>Oilseeds</v>
          </cell>
          <cell r="D372" t="str">
            <v>URUGRAIN</v>
          </cell>
          <cell r="E372" t="str">
            <v>Argentina</v>
          </cell>
          <cell r="F372" t="str">
            <v>ARGENTIN</v>
          </cell>
          <cell r="G372" t="str">
            <v>BASIC</v>
          </cell>
          <cell r="H372" t="str">
            <v>ARGOIL</v>
          </cell>
        </row>
        <row r="373">
          <cell r="A373" t="str">
            <v>B0574</v>
          </cell>
          <cell r="B373" t="str">
            <v>B0574-B-SEED-AR-NETHBV-CASH</v>
          </cell>
          <cell r="C373" t="str">
            <v>Oilseeds</v>
          </cell>
          <cell r="D373" t="str">
            <v>NETHBV</v>
          </cell>
          <cell r="E373" t="str">
            <v>Argentina</v>
          </cell>
          <cell r="F373" t="str">
            <v>ARGENTIN</v>
          </cell>
          <cell r="G373" t="str">
            <v>BASIC</v>
          </cell>
          <cell r="H373" t="str">
            <v>ARGOIL</v>
          </cell>
        </row>
        <row r="374">
          <cell r="A374" t="str">
            <v>B0575</v>
          </cell>
          <cell r="B374" t="str">
            <v>B0575-B-ALLFIN-AR-SACEIF-HEDGE</v>
          </cell>
          <cell r="C374" t="str">
            <v>Finance</v>
          </cell>
          <cell r="D374" t="str">
            <v>SACEIF</v>
          </cell>
          <cell r="E374" t="str">
            <v>Argentina</v>
          </cell>
          <cell r="F374" t="str">
            <v>ARGENTIN</v>
          </cell>
          <cell r="G374" t="str">
            <v>BASIC</v>
          </cell>
          <cell r="H374" t="str">
            <v>ARGFIN</v>
          </cell>
        </row>
        <row r="375">
          <cell r="A375" t="str">
            <v>C0001</v>
          </cell>
          <cell r="B375" t="str">
            <v>C0001-COTTONGP-CGP-WFOE</v>
          </cell>
          <cell r="C375" t="str">
            <v>Allenberg</v>
          </cell>
          <cell r="D375" t="str">
            <v>WFOE</v>
          </cell>
          <cell r="E375" t="str">
            <v>Cotton Group</v>
          </cell>
          <cell r="F375" t="str">
            <v>COTTONGP</v>
          </cell>
        </row>
        <row r="376">
          <cell r="A376" t="str">
            <v>C0002</v>
          </cell>
          <cell r="B376" t="str">
            <v>C0002-COTTONGP-CGP-LDTLTD</v>
          </cell>
          <cell r="C376" t="str">
            <v>Allenberg</v>
          </cell>
          <cell r="D376" t="str">
            <v>LDTLTD</v>
          </cell>
          <cell r="E376" t="str">
            <v>Cotton Group</v>
          </cell>
          <cell r="F376" t="str">
            <v>COTTONGP</v>
          </cell>
        </row>
        <row r="377">
          <cell r="A377" t="str">
            <v>C0003</v>
          </cell>
          <cell r="B377" t="str">
            <v>C0003-COTTONGP-CGP-COINBRA</v>
          </cell>
          <cell r="C377" t="str">
            <v>Allenberg</v>
          </cell>
          <cell r="D377" t="str">
            <v>COINBRA</v>
          </cell>
          <cell r="E377" t="str">
            <v>Cotton Group</v>
          </cell>
          <cell r="F377" t="str">
            <v>COTTONGP</v>
          </cell>
        </row>
        <row r="378">
          <cell r="A378" t="str">
            <v>C0004</v>
          </cell>
          <cell r="B378" t="str">
            <v>C0004-COTTONGP-CGP-SACEIF</v>
          </cell>
          <cell r="C378" t="str">
            <v>Allenberg</v>
          </cell>
          <cell r="D378" t="str">
            <v>SACEIF</v>
          </cell>
          <cell r="E378" t="str">
            <v>Cotton Group</v>
          </cell>
          <cell r="F378" t="str">
            <v>COTTONGP</v>
          </cell>
        </row>
        <row r="379">
          <cell r="A379" t="str">
            <v>C0005</v>
          </cell>
          <cell r="B379" t="str">
            <v>C0005-COTTONGP-CGP-LDPARAG</v>
          </cell>
          <cell r="C379" t="str">
            <v>Cotton</v>
          </cell>
          <cell r="D379" t="str">
            <v>LDPARAG</v>
          </cell>
          <cell r="E379" t="str">
            <v>Cotton Group</v>
          </cell>
          <cell r="F379" t="str">
            <v>COTTONGP</v>
          </cell>
        </row>
        <row r="380">
          <cell r="A380" t="str">
            <v>X0001</v>
          </cell>
          <cell r="B380" t="str">
            <v>X0001-B-SOYAMEAL-WE-LDNEG-CASH</v>
          </cell>
          <cell r="C380" t="str">
            <v>Oilseeds</v>
          </cell>
          <cell r="D380" t="str">
            <v>LDNEG</v>
          </cell>
          <cell r="E380" t="str">
            <v>Western Europe</v>
          </cell>
          <cell r="F380" t="str">
            <v>EBS</v>
          </cell>
          <cell r="G380" t="str">
            <v>BASIC</v>
          </cell>
          <cell r="H380" t="str">
            <v>GLOOIL</v>
          </cell>
        </row>
        <row r="381">
          <cell r="A381" t="str">
            <v>X0002</v>
          </cell>
          <cell r="B381" t="str">
            <v>X0002-B-FDWHEAT-WE-LDNEG-CASH</v>
          </cell>
          <cell r="C381" t="str">
            <v>Grain</v>
          </cell>
          <cell r="D381" t="str">
            <v>LDNEG</v>
          </cell>
          <cell r="E381" t="str">
            <v>Western Europe</v>
          </cell>
          <cell r="F381" t="str">
            <v>EBS</v>
          </cell>
          <cell r="G381" t="str">
            <v>BASIC</v>
          </cell>
          <cell r="H381" t="str">
            <v>EBSGRAIN</v>
          </cell>
        </row>
        <row r="382">
          <cell r="A382" t="str">
            <v>X0003</v>
          </cell>
          <cell r="B382" t="str">
            <v>X0003-B-WHEAT-WE-LDNEG-CASH</v>
          </cell>
          <cell r="C382" t="str">
            <v>Grain</v>
          </cell>
          <cell r="D382" t="str">
            <v>LDNEG</v>
          </cell>
          <cell r="E382" t="str">
            <v>Western Europe</v>
          </cell>
          <cell r="F382" t="str">
            <v>EBS</v>
          </cell>
          <cell r="G382" t="str">
            <v>BASIC</v>
          </cell>
          <cell r="H382" t="str">
            <v>EBSGRAIN</v>
          </cell>
        </row>
        <row r="383">
          <cell r="A383" t="str">
            <v>X0004</v>
          </cell>
          <cell r="B383" t="str">
            <v>X0004-B-MINIMACR-WE-LDNEG-HEDGE</v>
          </cell>
          <cell r="C383" t="str">
            <v>Other</v>
          </cell>
          <cell r="D383" t="str">
            <v>LDNEG</v>
          </cell>
          <cell r="E383" t="str">
            <v>Western Europe</v>
          </cell>
          <cell r="F383" t="str">
            <v>EBS</v>
          </cell>
          <cell r="G383" t="str">
            <v>BASIC</v>
          </cell>
          <cell r="H383" t="str">
            <v>GLOOIL</v>
          </cell>
        </row>
      </sheetData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.Uso Trim."/>
    </sheetNames>
    <sheetDataSet>
      <sheetData sheetId="0" refreshError="1">
        <row r="5">
          <cell r="Z5">
            <v>1.0295000000000001</v>
          </cell>
        </row>
        <row r="6">
          <cell r="Z6">
            <v>1.0330999999999999</v>
          </cell>
        </row>
        <row r="8">
          <cell r="Z8">
            <v>1.0044</v>
          </cell>
        </row>
        <row r="9">
          <cell r="Z9">
            <v>1.0014000000000001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DEB"/>
      <sheetName val="MOVCRE"/>
    </sheetNames>
    <sheetDataSet>
      <sheetData sheetId="0"/>
      <sheetData sheetId="1" refreshError="1">
        <row r="1">
          <cell r="A1" t="str">
            <v>CODIGO</v>
          </cell>
          <cell r="C1" t="str">
            <v>LETRA</v>
          </cell>
          <cell r="D1" t="str">
            <v>NUMCOM</v>
          </cell>
          <cell r="E1" t="str">
            <v>FECHA</v>
          </cell>
          <cell r="F1" t="str">
            <v>IMPTOT</v>
          </cell>
          <cell r="G1" t="str">
            <v>IMPNET</v>
          </cell>
          <cell r="H1" t="str">
            <v>IMPIVA</v>
          </cell>
          <cell r="I1" t="str">
            <v>ALICUOTA</v>
          </cell>
          <cell r="J1" t="str">
            <v>BUSO</v>
          </cell>
          <cell r="K1" t="str">
            <v>IVARET</v>
          </cell>
          <cell r="L1" t="str">
            <v>POSI</v>
          </cell>
        </row>
        <row r="2">
          <cell r="A2" t="str">
            <v>4131</v>
          </cell>
          <cell r="B2" t="e">
            <v>#N/A</v>
          </cell>
          <cell r="C2" t="str">
            <v>A</v>
          </cell>
          <cell r="D2" t="str">
            <v>000100000005</v>
          </cell>
          <cell r="E2">
            <v>36314</v>
          </cell>
          <cell r="F2">
            <v>108</v>
          </cell>
          <cell r="G2">
            <v>89.26</v>
          </cell>
          <cell r="H2">
            <v>18.739999999999998</v>
          </cell>
          <cell r="I2">
            <v>0.21</v>
          </cell>
          <cell r="J2">
            <v>0</v>
          </cell>
          <cell r="K2">
            <v>0</v>
          </cell>
          <cell r="L2" t="str">
            <v>0799</v>
          </cell>
        </row>
        <row r="3">
          <cell r="A3" t="str">
            <v>113</v>
          </cell>
          <cell r="B3" t="str">
            <v>FEDERAL EXPRESS CORP.</v>
          </cell>
          <cell r="C3" t="str">
            <v>C</v>
          </cell>
          <cell r="D3" t="str">
            <v>000500003365</v>
          </cell>
          <cell r="E3">
            <v>36315</v>
          </cell>
          <cell r="F3">
            <v>64</v>
          </cell>
          <cell r="G3">
            <v>0</v>
          </cell>
          <cell r="H3">
            <v>0</v>
          </cell>
          <cell r="I3">
            <v>0.21</v>
          </cell>
          <cell r="J3">
            <v>0</v>
          </cell>
          <cell r="K3">
            <v>0</v>
          </cell>
          <cell r="L3" t="str">
            <v>0799</v>
          </cell>
        </row>
        <row r="4">
          <cell r="A4" t="str">
            <v>187</v>
          </cell>
          <cell r="B4" t="str">
            <v>VICENTE FORLANO (DIARIOS)</v>
          </cell>
          <cell r="C4" t="str">
            <v>C</v>
          </cell>
          <cell r="D4" t="str">
            <v>000000007815</v>
          </cell>
          <cell r="E4">
            <v>36311</v>
          </cell>
          <cell r="F4">
            <v>29.1</v>
          </cell>
          <cell r="G4">
            <v>0</v>
          </cell>
          <cell r="H4">
            <v>0</v>
          </cell>
          <cell r="I4">
            <v>0.21</v>
          </cell>
          <cell r="J4">
            <v>0</v>
          </cell>
          <cell r="K4">
            <v>0</v>
          </cell>
          <cell r="L4" t="str">
            <v>0799</v>
          </cell>
        </row>
        <row r="5">
          <cell r="A5" t="str">
            <v>8915</v>
          </cell>
          <cell r="B5" t="e">
            <v>#N/A</v>
          </cell>
          <cell r="C5" t="str">
            <v>A</v>
          </cell>
          <cell r="D5" t="str">
            <v>000100000390</v>
          </cell>
          <cell r="E5">
            <v>36321</v>
          </cell>
          <cell r="F5">
            <v>254.1</v>
          </cell>
          <cell r="G5">
            <v>210</v>
          </cell>
          <cell r="H5">
            <v>44.1</v>
          </cell>
          <cell r="I5">
            <v>0.21</v>
          </cell>
          <cell r="J5">
            <v>0</v>
          </cell>
          <cell r="K5">
            <v>0</v>
          </cell>
          <cell r="L5" t="str">
            <v>0799</v>
          </cell>
        </row>
        <row r="6">
          <cell r="A6" t="str">
            <v>800</v>
          </cell>
          <cell r="B6" t="str">
            <v>CAMARA ARG. CORRED. DE TIT VAL</v>
          </cell>
          <cell r="C6" t="str">
            <v>C</v>
          </cell>
          <cell r="D6" t="str">
            <v>000000000062</v>
          </cell>
          <cell r="E6">
            <v>36321</v>
          </cell>
          <cell r="F6">
            <v>100</v>
          </cell>
          <cell r="G6">
            <v>0</v>
          </cell>
          <cell r="H6">
            <v>0</v>
          </cell>
          <cell r="I6">
            <v>0.21</v>
          </cell>
          <cell r="J6">
            <v>0</v>
          </cell>
          <cell r="K6">
            <v>0</v>
          </cell>
          <cell r="L6" t="str">
            <v>0799</v>
          </cell>
        </row>
        <row r="7">
          <cell r="A7" t="str">
            <v>777</v>
          </cell>
          <cell r="B7" t="str">
            <v>GWU SRL</v>
          </cell>
          <cell r="C7" t="str">
            <v>A</v>
          </cell>
          <cell r="D7" t="str">
            <v>000100000314</v>
          </cell>
          <cell r="E7">
            <v>36326</v>
          </cell>
          <cell r="F7">
            <v>74.55</v>
          </cell>
          <cell r="G7">
            <v>61.61</v>
          </cell>
          <cell r="H7">
            <v>12.94</v>
          </cell>
          <cell r="I7">
            <v>0.21</v>
          </cell>
          <cell r="J7">
            <v>0</v>
          </cell>
          <cell r="K7">
            <v>0</v>
          </cell>
          <cell r="L7" t="str">
            <v>0699</v>
          </cell>
        </row>
        <row r="8">
          <cell r="A8" t="str">
            <v>201</v>
          </cell>
          <cell r="B8" t="str">
            <v>OFISHOP</v>
          </cell>
          <cell r="C8" t="str">
            <v>A</v>
          </cell>
          <cell r="D8" t="str">
            <v>000500033202</v>
          </cell>
          <cell r="E8">
            <v>36339</v>
          </cell>
          <cell r="F8">
            <v>2.2599999999999998</v>
          </cell>
          <cell r="G8">
            <v>1.87</v>
          </cell>
          <cell r="H8">
            <v>0.39</v>
          </cell>
          <cell r="I8">
            <v>0.21</v>
          </cell>
          <cell r="J8">
            <v>0</v>
          </cell>
          <cell r="K8">
            <v>0</v>
          </cell>
          <cell r="L8" t="str">
            <v>0799</v>
          </cell>
        </row>
        <row r="9">
          <cell r="A9" t="str">
            <v>105</v>
          </cell>
          <cell r="B9" t="str">
            <v>ROBERTO FERNANDEZ</v>
          </cell>
          <cell r="C9" t="str">
            <v>A</v>
          </cell>
          <cell r="D9" t="str">
            <v>000100000102</v>
          </cell>
          <cell r="E9">
            <v>36346</v>
          </cell>
          <cell r="F9">
            <v>968</v>
          </cell>
          <cell r="G9">
            <v>800</v>
          </cell>
          <cell r="H9">
            <v>168</v>
          </cell>
          <cell r="I9">
            <v>0.21</v>
          </cell>
          <cell r="J9">
            <v>0</v>
          </cell>
          <cell r="K9">
            <v>0</v>
          </cell>
          <cell r="L9" t="str">
            <v>0799</v>
          </cell>
        </row>
        <row r="10">
          <cell r="A10" t="str">
            <v>131</v>
          </cell>
          <cell r="B10" t="str">
            <v>REUTERS LTD</v>
          </cell>
          <cell r="C10" t="str">
            <v>A</v>
          </cell>
          <cell r="D10" t="str">
            <v>000100000565</v>
          </cell>
          <cell r="E10">
            <v>36281</v>
          </cell>
          <cell r="F10">
            <v>9706.4</v>
          </cell>
          <cell r="G10">
            <v>8021.82</v>
          </cell>
          <cell r="H10">
            <v>1684.58</v>
          </cell>
          <cell r="I10">
            <v>0.21</v>
          </cell>
          <cell r="J10">
            <v>0</v>
          </cell>
          <cell r="K10">
            <v>0</v>
          </cell>
          <cell r="L10" t="str">
            <v>0799</v>
          </cell>
        </row>
        <row r="11">
          <cell r="A11" t="str">
            <v>131</v>
          </cell>
          <cell r="B11" t="str">
            <v>REUTERS LTD</v>
          </cell>
          <cell r="C11" t="str">
            <v>A</v>
          </cell>
          <cell r="D11" t="str">
            <v>000100000865</v>
          </cell>
          <cell r="E11">
            <v>36312</v>
          </cell>
          <cell r="F11">
            <v>2126.96</v>
          </cell>
          <cell r="G11">
            <v>1757.82</v>
          </cell>
          <cell r="H11">
            <v>369.14</v>
          </cell>
          <cell r="I11">
            <v>0.21</v>
          </cell>
          <cell r="J11">
            <v>0</v>
          </cell>
          <cell r="K11">
            <v>0</v>
          </cell>
          <cell r="L11" t="str">
            <v>0799</v>
          </cell>
        </row>
        <row r="12">
          <cell r="A12" t="str">
            <v>101</v>
          </cell>
          <cell r="B12" t="str">
            <v>BREA SOLANS &amp; ASOCIADOS S.C.</v>
          </cell>
          <cell r="C12" t="str">
            <v>A</v>
          </cell>
          <cell r="D12" t="str">
            <v>000100001149</v>
          </cell>
          <cell r="E12">
            <v>36349</v>
          </cell>
          <cell r="F12">
            <v>2255.98</v>
          </cell>
          <cell r="G12">
            <v>1838</v>
          </cell>
          <cell r="H12">
            <v>385.98</v>
          </cell>
          <cell r="I12">
            <v>0.21</v>
          </cell>
          <cell r="J12">
            <v>0</v>
          </cell>
          <cell r="K12">
            <v>0</v>
          </cell>
          <cell r="L12" t="str">
            <v>0799</v>
          </cell>
        </row>
        <row r="13">
          <cell r="A13" t="str">
            <v>113</v>
          </cell>
          <cell r="B13" t="str">
            <v>FEDERAL EXPRESS CORP.</v>
          </cell>
          <cell r="C13" t="str">
            <v>A</v>
          </cell>
          <cell r="D13" t="str">
            <v>000500034346</v>
          </cell>
          <cell r="E13">
            <v>36349</v>
          </cell>
          <cell r="F13">
            <v>28</v>
          </cell>
          <cell r="G13">
            <v>0</v>
          </cell>
          <cell r="H13">
            <v>0</v>
          </cell>
          <cell r="I13">
            <v>0.21</v>
          </cell>
          <cell r="J13">
            <v>0</v>
          </cell>
          <cell r="K13">
            <v>0</v>
          </cell>
          <cell r="L13" t="str">
            <v>0799</v>
          </cell>
        </row>
        <row r="14">
          <cell r="A14" t="str">
            <v>201</v>
          </cell>
          <cell r="B14" t="str">
            <v>OFISHOP</v>
          </cell>
          <cell r="C14" t="str">
            <v>A</v>
          </cell>
          <cell r="D14" t="str">
            <v>000500033446</v>
          </cell>
          <cell r="E14">
            <v>36342</v>
          </cell>
          <cell r="F14">
            <v>49.6</v>
          </cell>
          <cell r="G14">
            <v>40.99</v>
          </cell>
          <cell r="H14">
            <v>8.61</v>
          </cell>
          <cell r="I14">
            <v>0.21</v>
          </cell>
          <cell r="J14">
            <v>0</v>
          </cell>
          <cell r="K14">
            <v>0</v>
          </cell>
          <cell r="L14" t="str">
            <v>0799</v>
          </cell>
        </row>
        <row r="15">
          <cell r="A15" t="str">
            <v>123</v>
          </cell>
          <cell r="B15" t="str">
            <v>ELECTRO STAR (GUSTAVO RAMOS)</v>
          </cell>
          <cell r="C15" t="str">
            <v>A</v>
          </cell>
          <cell r="D15" t="str">
            <v>000100007623</v>
          </cell>
          <cell r="E15">
            <v>36336</v>
          </cell>
          <cell r="F15">
            <v>6.53</v>
          </cell>
          <cell r="G15">
            <v>5.4</v>
          </cell>
          <cell r="H15">
            <v>1.1299999999999999</v>
          </cell>
          <cell r="I15">
            <v>0.21</v>
          </cell>
          <cell r="J15">
            <v>0</v>
          </cell>
          <cell r="K15">
            <v>0</v>
          </cell>
          <cell r="L15" t="str">
            <v>0799</v>
          </cell>
        </row>
        <row r="16">
          <cell r="A16" t="str">
            <v>3003</v>
          </cell>
          <cell r="B16" t="e">
            <v>#N/A</v>
          </cell>
          <cell r="C16" t="str">
            <v>C</v>
          </cell>
          <cell r="D16" t="str">
            <v>000200000826</v>
          </cell>
          <cell r="E16">
            <v>36348</v>
          </cell>
          <cell r="F16">
            <v>20</v>
          </cell>
          <cell r="G16">
            <v>0</v>
          </cell>
          <cell r="H16">
            <v>0</v>
          </cell>
          <cell r="I16">
            <v>0.21</v>
          </cell>
          <cell r="J16">
            <v>0</v>
          </cell>
          <cell r="K16">
            <v>0</v>
          </cell>
          <cell r="L16" t="str">
            <v>0799</v>
          </cell>
        </row>
        <row r="17">
          <cell r="A17" t="str">
            <v>6528</v>
          </cell>
          <cell r="B17" t="e">
            <v>#N/A</v>
          </cell>
          <cell r="C17" t="str">
            <v>A</v>
          </cell>
          <cell r="D17" t="str">
            <v>001100000071</v>
          </cell>
          <cell r="E17">
            <v>36326</v>
          </cell>
          <cell r="F17">
            <v>19.5</v>
          </cell>
          <cell r="G17">
            <v>16.12</v>
          </cell>
          <cell r="H17">
            <v>3.38</v>
          </cell>
          <cell r="I17">
            <v>0.21</v>
          </cell>
          <cell r="J17">
            <v>0</v>
          </cell>
          <cell r="K17">
            <v>0</v>
          </cell>
          <cell r="L17" t="str">
            <v>0799</v>
          </cell>
        </row>
        <row r="18">
          <cell r="A18" t="str">
            <v>117</v>
          </cell>
          <cell r="B18" t="str">
            <v>SPARKLING S.A.</v>
          </cell>
          <cell r="C18" t="str">
            <v>A</v>
          </cell>
          <cell r="D18" t="str">
            <v>000100527580</v>
          </cell>
          <cell r="E18">
            <v>36341</v>
          </cell>
          <cell r="F18">
            <v>70.790000000000006</v>
          </cell>
          <cell r="G18">
            <v>58.5</v>
          </cell>
          <cell r="H18">
            <v>12.29</v>
          </cell>
          <cell r="I18">
            <v>0.21</v>
          </cell>
          <cell r="J18">
            <v>0</v>
          </cell>
          <cell r="K18">
            <v>0</v>
          </cell>
          <cell r="L18" t="str">
            <v>0799</v>
          </cell>
        </row>
        <row r="19">
          <cell r="A19" t="str">
            <v>117</v>
          </cell>
          <cell r="B19" t="str">
            <v>SPARKLING S.A.</v>
          </cell>
          <cell r="C19" t="str">
            <v>A</v>
          </cell>
          <cell r="D19" t="str">
            <v>000100518815</v>
          </cell>
          <cell r="E19">
            <v>36311</v>
          </cell>
          <cell r="F19">
            <v>104.42</v>
          </cell>
          <cell r="G19">
            <v>86.3</v>
          </cell>
          <cell r="H19">
            <v>18.12</v>
          </cell>
          <cell r="I19">
            <v>0.21</v>
          </cell>
          <cell r="J19">
            <v>0</v>
          </cell>
          <cell r="K19">
            <v>0</v>
          </cell>
          <cell r="L19" t="str">
            <v>0799</v>
          </cell>
        </row>
        <row r="20">
          <cell r="A20" t="str">
            <v>201</v>
          </cell>
          <cell r="B20" t="str">
            <v>OFISHOP</v>
          </cell>
          <cell r="C20" t="str">
            <v>A</v>
          </cell>
          <cell r="D20" t="str">
            <v>000500033708</v>
          </cell>
          <cell r="E20">
            <v>36349</v>
          </cell>
          <cell r="F20">
            <v>4.2</v>
          </cell>
          <cell r="G20">
            <v>3.47</v>
          </cell>
          <cell r="H20">
            <v>0.73</v>
          </cell>
          <cell r="I20">
            <v>0.21</v>
          </cell>
          <cell r="J20">
            <v>0</v>
          </cell>
          <cell r="K20">
            <v>0</v>
          </cell>
          <cell r="L20" t="str">
            <v>0799</v>
          </cell>
        </row>
        <row r="21">
          <cell r="A21" t="str">
            <v>184</v>
          </cell>
          <cell r="B21" t="str">
            <v>LOS INMORTALES</v>
          </cell>
          <cell r="C21" t="str">
            <v>A</v>
          </cell>
          <cell r="D21" t="str">
            <v>000100000516</v>
          </cell>
          <cell r="E21">
            <v>36349</v>
          </cell>
          <cell r="F21">
            <v>110</v>
          </cell>
          <cell r="G21">
            <v>0</v>
          </cell>
          <cell r="H21">
            <v>0</v>
          </cell>
          <cell r="I21">
            <v>0.21</v>
          </cell>
          <cell r="J21">
            <v>0</v>
          </cell>
          <cell r="K21">
            <v>0</v>
          </cell>
          <cell r="L21" t="str">
            <v>0799</v>
          </cell>
        </row>
        <row r="22">
          <cell r="A22" t="str">
            <v>160</v>
          </cell>
          <cell r="B22" t="str">
            <v>RUBRICOM S.A.</v>
          </cell>
          <cell r="C22" t="str">
            <v>A</v>
          </cell>
          <cell r="D22" t="str">
            <v>000100004251</v>
          </cell>
          <cell r="E22">
            <v>36322</v>
          </cell>
          <cell r="F22">
            <v>15.73</v>
          </cell>
          <cell r="G22">
            <v>13</v>
          </cell>
          <cell r="H22">
            <v>2.73</v>
          </cell>
          <cell r="I22">
            <v>0.21</v>
          </cell>
          <cell r="J22">
            <v>0</v>
          </cell>
          <cell r="K22">
            <v>0</v>
          </cell>
          <cell r="L22" t="str">
            <v>0799</v>
          </cell>
        </row>
        <row r="23">
          <cell r="A23" t="str">
            <v>800</v>
          </cell>
          <cell r="B23" t="str">
            <v>CAMARA ARG. CORRED. DE TIT VAL</v>
          </cell>
          <cell r="C23" t="str">
            <v>C</v>
          </cell>
          <cell r="D23" t="str">
            <v>000000000066</v>
          </cell>
          <cell r="E23">
            <v>36357</v>
          </cell>
          <cell r="F23">
            <v>100</v>
          </cell>
          <cell r="G23">
            <v>0</v>
          </cell>
          <cell r="H23">
            <v>0</v>
          </cell>
          <cell r="I23">
            <v>0.21</v>
          </cell>
          <cell r="J23">
            <v>0</v>
          </cell>
          <cell r="K23">
            <v>0</v>
          </cell>
          <cell r="L23" t="str">
            <v>0799</v>
          </cell>
        </row>
        <row r="24">
          <cell r="A24" t="str">
            <v>187</v>
          </cell>
          <cell r="B24" t="str">
            <v>VICENTE FORLANO (DIARIOS)</v>
          </cell>
          <cell r="C24" t="str">
            <v>C</v>
          </cell>
          <cell r="D24" t="str">
            <v>000000007874</v>
          </cell>
          <cell r="E24">
            <v>36341</v>
          </cell>
          <cell r="F24">
            <v>31.4</v>
          </cell>
          <cell r="G24">
            <v>0</v>
          </cell>
          <cell r="H24">
            <v>0</v>
          </cell>
          <cell r="I24">
            <v>0.21</v>
          </cell>
          <cell r="J24">
            <v>0</v>
          </cell>
          <cell r="K24">
            <v>0</v>
          </cell>
          <cell r="L24" t="str">
            <v>0799</v>
          </cell>
        </row>
        <row r="25">
          <cell r="F25">
            <v>16249.52</v>
          </cell>
          <cell r="G25">
            <v>13004.159999999998</v>
          </cell>
          <cell r="H25">
            <v>2730.86</v>
          </cell>
          <cell r="J25">
            <v>0</v>
          </cell>
          <cell r="K25">
            <v>0</v>
          </cell>
        </row>
        <row r="27">
          <cell r="A27" t="str">
            <v>118</v>
          </cell>
          <cell r="B27" t="str">
            <v>EDESUR S.A.</v>
          </cell>
          <cell r="C27" t="str">
            <v>A</v>
          </cell>
          <cell r="D27" t="str">
            <v>990302106118</v>
          </cell>
          <cell r="E27">
            <v>36346</v>
          </cell>
          <cell r="F27">
            <v>190.31</v>
          </cell>
          <cell r="G27">
            <v>142.04</v>
          </cell>
          <cell r="H27">
            <v>38.35</v>
          </cell>
          <cell r="I27">
            <v>0.27</v>
          </cell>
          <cell r="J27">
            <v>0</v>
          </cell>
          <cell r="K27">
            <v>0</v>
          </cell>
          <cell r="L27" t="str">
            <v>0799</v>
          </cell>
        </row>
        <row r="28">
          <cell r="A28" t="str">
            <v>110</v>
          </cell>
          <cell r="B28" t="str">
            <v>TELEFONICA DE ARGENTINA S.A.</v>
          </cell>
          <cell r="C28" t="str">
            <v>A</v>
          </cell>
          <cell r="D28" t="str">
            <v>300905831999</v>
          </cell>
          <cell r="E28">
            <v>36326</v>
          </cell>
          <cell r="F28">
            <v>8.59</v>
          </cell>
          <cell r="G28">
            <v>6.76</v>
          </cell>
          <cell r="H28">
            <v>1.83</v>
          </cell>
          <cell r="I28">
            <v>0.27</v>
          </cell>
          <cell r="J28">
            <v>0</v>
          </cell>
          <cell r="K28">
            <v>0</v>
          </cell>
          <cell r="L28" t="str">
            <v>0799</v>
          </cell>
        </row>
        <row r="29">
          <cell r="A29" t="str">
            <v>110</v>
          </cell>
          <cell r="B29" t="str">
            <v>TELEFONICA DE ARGENTINA S.A.</v>
          </cell>
          <cell r="C29" t="str">
            <v>A</v>
          </cell>
          <cell r="D29" t="str">
            <v>300905831999</v>
          </cell>
          <cell r="E29">
            <v>36326</v>
          </cell>
          <cell r="F29">
            <v>8.59</v>
          </cell>
          <cell r="G29">
            <v>6.76</v>
          </cell>
          <cell r="H29">
            <v>1.83</v>
          </cell>
          <cell r="I29">
            <v>0.27</v>
          </cell>
          <cell r="J29">
            <v>0</v>
          </cell>
          <cell r="K29">
            <v>0</v>
          </cell>
          <cell r="L29" t="str">
            <v>0799</v>
          </cell>
        </row>
        <row r="30">
          <cell r="A30" t="str">
            <v>172</v>
          </cell>
          <cell r="B30" t="str">
            <v>CAMARO CARRO'S</v>
          </cell>
          <cell r="C30" t="str">
            <v>C</v>
          </cell>
          <cell r="D30" t="str">
            <v>000000010907</v>
          </cell>
          <cell r="E30">
            <v>36314</v>
          </cell>
          <cell r="F30">
            <v>77.8</v>
          </cell>
          <cell r="G30">
            <v>0</v>
          </cell>
          <cell r="H30">
            <v>0</v>
          </cell>
          <cell r="I30">
            <v>0.27</v>
          </cell>
          <cell r="J30">
            <v>0</v>
          </cell>
          <cell r="K30">
            <v>0</v>
          </cell>
          <cell r="L30" t="str">
            <v>0799</v>
          </cell>
        </row>
        <row r="31">
          <cell r="A31" t="str">
            <v>110</v>
          </cell>
          <cell r="B31" t="str">
            <v>TELEFONICA DE ARGENTINA S.A.</v>
          </cell>
          <cell r="C31" t="str">
            <v>A</v>
          </cell>
          <cell r="D31" t="str">
            <v>641990250081</v>
          </cell>
          <cell r="E31">
            <v>36353</v>
          </cell>
          <cell r="F31">
            <v>8977.42</v>
          </cell>
          <cell r="G31">
            <v>6801.08</v>
          </cell>
          <cell r="H31">
            <v>1836.29</v>
          </cell>
          <cell r="I31">
            <v>0.27</v>
          </cell>
          <cell r="J31">
            <v>0</v>
          </cell>
          <cell r="K31">
            <v>340.05</v>
          </cell>
          <cell r="L31" t="str">
            <v>0799</v>
          </cell>
        </row>
        <row r="32">
          <cell r="A32" t="str">
            <v>803</v>
          </cell>
          <cell r="B32" t="str">
            <v>CMR</v>
          </cell>
          <cell r="C32" t="str">
            <v>A</v>
          </cell>
          <cell r="D32" t="str">
            <v>000106852814</v>
          </cell>
          <cell r="E32">
            <v>36332</v>
          </cell>
          <cell r="F32">
            <v>148.84</v>
          </cell>
          <cell r="G32">
            <v>117.2</v>
          </cell>
          <cell r="H32">
            <v>31.64</v>
          </cell>
          <cell r="I32">
            <v>0.27</v>
          </cell>
          <cell r="J32">
            <v>0</v>
          </cell>
          <cell r="K32">
            <v>0</v>
          </cell>
          <cell r="L32" t="str">
            <v>0799</v>
          </cell>
        </row>
        <row r="33">
          <cell r="A33" t="str">
            <v>208</v>
          </cell>
          <cell r="B33" t="str">
            <v>IMPSAT</v>
          </cell>
          <cell r="C33" t="str">
            <v>A</v>
          </cell>
          <cell r="D33" t="str">
            <v>005000004290</v>
          </cell>
          <cell r="E33">
            <v>36178</v>
          </cell>
          <cell r="F33">
            <v>45.01</v>
          </cell>
          <cell r="G33">
            <v>0</v>
          </cell>
          <cell r="H33">
            <v>0</v>
          </cell>
          <cell r="I33">
            <v>0.27</v>
          </cell>
          <cell r="J33">
            <v>0</v>
          </cell>
          <cell r="K33">
            <v>0</v>
          </cell>
          <cell r="L33" t="str">
            <v>0799</v>
          </cell>
        </row>
        <row r="34">
          <cell r="A34" t="str">
            <v>208</v>
          </cell>
          <cell r="B34" t="str">
            <v>IMPSAT</v>
          </cell>
          <cell r="C34" t="str">
            <v>A</v>
          </cell>
          <cell r="D34" t="str">
            <v>005000050991</v>
          </cell>
          <cell r="E34">
            <v>36248</v>
          </cell>
          <cell r="F34">
            <v>45.01</v>
          </cell>
          <cell r="G34">
            <v>0</v>
          </cell>
          <cell r="H34">
            <v>0</v>
          </cell>
          <cell r="I34">
            <v>0.27</v>
          </cell>
          <cell r="J34">
            <v>0</v>
          </cell>
          <cell r="K34">
            <v>0</v>
          </cell>
          <cell r="L34" t="str">
            <v>0799</v>
          </cell>
        </row>
        <row r="35">
          <cell r="A35" t="str">
            <v>805</v>
          </cell>
          <cell r="B35" t="str">
            <v>QUISPE SA</v>
          </cell>
          <cell r="C35" t="str">
            <v>A</v>
          </cell>
          <cell r="D35" t="str">
            <v>000100000156</v>
          </cell>
          <cell r="E35">
            <v>36313</v>
          </cell>
          <cell r="F35">
            <v>1186.3499999999999</v>
          </cell>
          <cell r="G35">
            <v>0</v>
          </cell>
          <cell r="H35">
            <v>0</v>
          </cell>
          <cell r="I35">
            <v>0.27</v>
          </cell>
          <cell r="J35">
            <v>0</v>
          </cell>
          <cell r="K35">
            <v>0</v>
          </cell>
          <cell r="L35" t="str">
            <v>0799</v>
          </cell>
        </row>
        <row r="36">
          <cell r="A36" t="str">
            <v>113</v>
          </cell>
          <cell r="B36" t="str">
            <v>FEDERAL EXPRESS CORP.</v>
          </cell>
          <cell r="C36" t="str">
            <v>C</v>
          </cell>
          <cell r="D36" t="str">
            <v>000500034335</v>
          </cell>
          <cell r="E36">
            <v>36349</v>
          </cell>
          <cell r="F36">
            <v>64</v>
          </cell>
          <cell r="G36">
            <v>0</v>
          </cell>
          <cell r="H36">
            <v>0</v>
          </cell>
          <cell r="I36">
            <v>0.27</v>
          </cell>
          <cell r="J36">
            <v>0</v>
          </cell>
          <cell r="K36">
            <v>0</v>
          </cell>
          <cell r="L36" t="str">
            <v>0799</v>
          </cell>
        </row>
        <row r="37">
          <cell r="A37" t="str">
            <v>110</v>
          </cell>
          <cell r="B37" t="str">
            <v>TELEFONICA DE ARGENTINA S.A.</v>
          </cell>
          <cell r="C37" t="str">
            <v>A</v>
          </cell>
          <cell r="D37" t="str">
            <v>518740824199</v>
          </cell>
          <cell r="E37">
            <v>36360</v>
          </cell>
          <cell r="F37">
            <v>1285.0999999999999</v>
          </cell>
          <cell r="G37">
            <v>1012.03</v>
          </cell>
          <cell r="H37">
            <v>273.25</v>
          </cell>
          <cell r="I37">
            <v>0.27</v>
          </cell>
          <cell r="J37">
            <v>0</v>
          </cell>
          <cell r="K37">
            <v>0</v>
          </cell>
          <cell r="L37" t="str">
            <v>0799</v>
          </cell>
        </row>
        <row r="38">
          <cell r="A38" t="str">
            <v>110</v>
          </cell>
          <cell r="B38" t="str">
            <v>TELEFONICA DE ARGENTINA S.A.</v>
          </cell>
          <cell r="C38" t="str">
            <v>A</v>
          </cell>
          <cell r="D38" t="str">
            <v>518740823199</v>
          </cell>
          <cell r="E38">
            <v>36360</v>
          </cell>
          <cell r="F38">
            <v>4576.1099999999997</v>
          </cell>
          <cell r="G38">
            <v>3613.43</v>
          </cell>
          <cell r="H38">
            <v>972.93</v>
          </cell>
          <cell r="I38">
            <v>0.27</v>
          </cell>
          <cell r="J38">
            <v>0</v>
          </cell>
          <cell r="K38">
            <v>0</v>
          </cell>
          <cell r="L38" t="str">
            <v>0799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JUSTMENTS ON MTD"/>
      <sheetName val="ADJUSTMENTS ON YTD"/>
      <sheetName val="Interface Hub"/>
      <sheetName val="Summary Platform Results"/>
      <sheetName val="Summary Region Results"/>
      <sheetName val="Platform &amp; Region DLY"/>
      <sheetName val="Platform &amp; Region MTD"/>
      <sheetName val="Platform &amp; Region YTD"/>
      <sheetName val="Notes"/>
      <sheetName val="EVP UPLOAD"/>
      <sheetName val="Est MTD-2"/>
      <sheetName val="Est MTD-1"/>
      <sheetName val="YTD ACTUALS"/>
      <sheetName val="Sheet1"/>
      <sheetName val="DATA"/>
      <sheetName val="UPLOAD"/>
      <sheetName val="Feuil1"/>
      <sheetName val="Risk Summary"/>
      <sheetName val="Financials by profit centre"/>
      <sheetName val="RunSQL"/>
    </sheetNames>
    <sheetDataSet>
      <sheetData sheetId="0" refreshError="1"/>
      <sheetData sheetId="1" refreshError="1"/>
      <sheetData sheetId="2" refreshError="1">
        <row r="5">
          <cell r="U5" t="str">
            <v>JAN</v>
          </cell>
          <cell r="V5" t="str">
            <v>January</v>
          </cell>
        </row>
        <row r="6">
          <cell r="U6" t="str">
            <v>FEB</v>
          </cell>
          <cell r="V6" t="str">
            <v>February</v>
          </cell>
        </row>
        <row r="7">
          <cell r="C7">
            <v>39141</v>
          </cell>
          <cell r="U7" t="str">
            <v>MAR</v>
          </cell>
          <cell r="V7" t="str">
            <v>March</v>
          </cell>
        </row>
        <row r="8">
          <cell r="U8" t="str">
            <v>APR</v>
          </cell>
          <cell r="V8" t="str">
            <v>April</v>
          </cell>
        </row>
        <row r="9">
          <cell r="U9" t="str">
            <v>MAY</v>
          </cell>
          <cell r="V9" t="str">
            <v>May</v>
          </cell>
        </row>
        <row r="10">
          <cell r="U10" t="str">
            <v>JUN</v>
          </cell>
          <cell r="V10" t="str">
            <v>June</v>
          </cell>
        </row>
        <row r="11">
          <cell r="U11" t="str">
            <v>JUL</v>
          </cell>
          <cell r="V11" t="str">
            <v>July</v>
          </cell>
        </row>
        <row r="12">
          <cell r="U12" t="str">
            <v>AUG</v>
          </cell>
          <cell r="V12" t="str">
            <v>August</v>
          </cell>
        </row>
        <row r="13">
          <cell r="U13" t="str">
            <v>SEP</v>
          </cell>
          <cell r="V13" t="str">
            <v>September</v>
          </cell>
        </row>
        <row r="14">
          <cell r="U14" t="str">
            <v>OCT</v>
          </cell>
          <cell r="V14" t="str">
            <v>October</v>
          </cell>
        </row>
        <row r="15">
          <cell r="U15" t="str">
            <v>NOV</v>
          </cell>
          <cell r="V15" t="str">
            <v>November</v>
          </cell>
        </row>
        <row r="16">
          <cell r="U16" t="str">
            <v>DEC</v>
          </cell>
          <cell r="V16" t="str">
            <v>December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 BY RISKBOX"/>
      <sheetName val="RESULTS ACTIVITY, REGION"/>
      <sheetName val="DATA"/>
      <sheetName val="SBOX-PLID-RISKBOX_MAP"/>
      <sheetName val="SQL1"/>
      <sheetName val="SQL"/>
      <sheetName val="EMAIL TEXT"/>
    </sheetNames>
    <sheetDataSet>
      <sheetData sheetId="0" refreshError="1"/>
      <sheetData sheetId="1" refreshError="1"/>
      <sheetData sheetId="2" refreshError="1">
        <row r="2">
          <cell r="U2" t="str">
            <v>SUGAR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>
        <row r="2">
          <cell r="A2" t="str">
            <v>Temporal</v>
          </cell>
        </row>
        <row r="3">
          <cell r="A3" t="str">
            <v>Permanente</v>
          </cell>
        </row>
      </sheetData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eva reseña Jun-05 Def"/>
      <sheetName val="IRSA Jun-05"/>
      <sheetName val="IBSA Jun-05"/>
      <sheetName val="Baldo Jun-05"/>
      <sheetName val="nueva reseña Jun-05"/>
      <sheetName val="nueva reseña"/>
      <sheetName val="RESUMEN "/>
      <sheetName val="IRSA dic-04"/>
      <sheetName val="IBSA dic-04"/>
      <sheetName val="BALDO dic-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"/>
      <sheetName val="Sheet1"/>
      <sheetName val="RRHH"/>
      <sheetName val="CAL"/>
      <sheetName val="LOGISTICA"/>
      <sheetName val="mantto"/>
      <sheetName val="INGENIERIA"/>
      <sheetName val="DIR INDUST."/>
      <sheetName val="MKT"/>
      <sheetName val="Admon"/>
      <sheetName val="COMPRAS"/>
      <sheetName val="MANTENIMIENTO"/>
      <sheetName val="0.3 Check list"/>
    </sheetNames>
    <sheetDataSet>
      <sheetData sheetId="0">
        <row r="4">
          <cell r="H4">
            <v>10.3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wC"/>
      <sheetName val="Resumen"/>
      <sheetName val="TORRE RIO"/>
      <sheetName val="TORRE PARQUE"/>
      <sheetName val="GASTOS COMUNES TORRES"/>
      <sheetName val="SHOWROOM"/>
      <sheetName val="Resumen ind"/>
      <sheetName val="GRAFOS INDIRECTOS"/>
      <sheetName val="Resumen grafos"/>
      <sheetName val="GRAFOS"/>
      <sheetName val="ORDENES RUMMA"/>
      <sheetName val="ORDENES RIO"/>
      <sheetName val="ORDENES LIBERTADOR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 Superior"/>
      <sheetName val="Honorarios"/>
      <sheetName val="Donaciones"/>
      <sheetName val="#REF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de pruebas"/>
      <sheetName val="IR - Cálculo comparativo"/>
      <sheetName val="IR - Cálculos Auxiliares"/>
      <sheetName val="Balab 31.12.09 s-DT (detallado)"/>
      <sheetName val="IR Deloitte"/>
      <sheetName val="Balance 2009 s-DT"/>
      <sheetName val="Cuadro Rev. 2009"/>
      <sheetName val="Cuadro Rev. 2008"/>
      <sheetName val="Balance 2008"/>
      <sheetName val="Resumen s-DT"/>
      <sheetName val="Balce 31.12.09 s-DT"/>
      <sheetName val="Honorarios s-DT"/>
      <sheetName val="Rem. Pers. Superior s-DT"/>
      <sheetName val="Alquileres s-DT"/>
      <sheetName val="Mayores s-DT"/>
      <sheetName val="Balance"/>
      <sheetName val="Dividendos 2008 PPC"/>
      <sheetName val="0.5 Conciliación-IVA CF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erminación de IR"/>
      <sheetName val="CALCULO IR - 1"/>
      <sheetName val="CALCULO IR - 2"/>
      <sheetName val="Detalle de Ingresos"/>
      <sheetName val="Detalle de Egresos"/>
      <sheetName val="BG"/>
      <sheetName val="Tickmarks"/>
    </sheetNames>
    <sheetDataSet>
      <sheetData sheetId="0">
        <row r="20">
          <cell r="D20">
            <v>571485.09999996424</v>
          </cell>
        </row>
      </sheetData>
      <sheetData sheetId="1" refreshError="1"/>
      <sheetData sheetId="2">
        <row r="36">
          <cell r="E36">
            <v>381036521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de asistencias año 2000"/>
      <sheetName val="Balance"/>
      <sheetName val="Estado de Resultados"/>
      <sheetName val="#REF"/>
      <sheetName val="Sueldos y Jorn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s"/>
      <sheetName val="Cálculo IRACIS e IMAGRO "/>
      <sheetName val="Limites RPS"/>
      <sheetName val="Limites Honorarios"/>
      <sheetName val="Determ. Pédidas compensables"/>
      <sheetName val="Determ. Imp. Diferido"/>
      <sheetName val="Balance al 31.12.09"/>
      <sheetName val="Balance al 30.09.2009"/>
      <sheetName val="Determ. Pérdida Compensable"/>
      <sheetName val="Plan de cuentas"/>
      <sheetName val="ACCIONISTAS"/>
      <sheetName val="Costo_adq_animales"/>
      <sheetName val="PPC STOCK CEREALES"/>
      <sheetName val="PPC Balance a Dic 2011"/>
      <sheetName val="PPC Valuacion"/>
      <sheetName val="Tickmarks"/>
      <sheetName val="EE.RR. 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ary Pricing"/>
      <sheetName val="MGW"/>
      <sheetName val="Sheet3"/>
      <sheetName val="Price Summary per Country"/>
      <sheetName val="Sheet2"/>
      <sheetName val="GCS per country"/>
      <sheetName val="MSS per country"/>
      <sheetName val="MSSi per country"/>
      <sheetName val="MGW per Columbia"/>
      <sheetName val="MGW per Ecuador"/>
      <sheetName val="MGW per Argentina"/>
      <sheetName val="MGW per Brazil"/>
      <sheetName val="Unitary Prices Application SW"/>
      <sheetName val="Application SW per country"/>
      <sheetName val="MGW 200K Col"/>
      <sheetName val="MGW 250K Col"/>
      <sheetName val="MGW 250K Col (2)"/>
      <sheetName val="Sheet1"/>
      <sheetName val="MGW 400K Col"/>
      <sheetName val="MGW 600K Col"/>
      <sheetName val="MGW 200K Ecu"/>
      <sheetName val="MGW 360k Ecu"/>
      <sheetName val="MGW 400K Ecu"/>
      <sheetName val="MGW 540K Ecu"/>
      <sheetName val="MGW 600k Ecu"/>
      <sheetName val="MGW 180k CTI"/>
      <sheetName val="MGW 240k CTI"/>
      <sheetName val="MGW 480k CTI"/>
      <sheetName val="MGW 180k CTI BA"/>
      <sheetName val="MGW 240k CTI BA"/>
      <sheetName val="MGW 480k CTI BA"/>
      <sheetName val="MGW 600k CTI BA"/>
      <sheetName val="MGW 600k CTI Transit"/>
      <sheetName val="MGW Medium Claro"/>
      <sheetName val="MGW Small Claro"/>
      <sheetName val="MGW Big Claro"/>
      <sheetName val="MSS_400K"/>
      <sheetName val="MSS_600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>
        <row r="25">
          <cell r="E25">
            <v>1.3</v>
          </cell>
        </row>
      </sheetData>
      <sheetData sheetId="37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ildado"/>
      <sheetName val="Cálculo IR"/>
      <sheetName val="Personal Superior"/>
      <sheetName val="Límite honorarios"/>
      <sheetName val="Previsiones"/>
      <sheetName val="GND"/>
      <sheetName val="Donaciones"/>
      <sheetName val="XREF"/>
      <sheetName val="Tickmarks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"/>
      <sheetName val="Adaptación p-20F"/>
      <sheetName val="controles"/>
      <sheetName val="Datos del Balance"/>
      <sheetName val="eliminaciones vpp"/>
      <sheetName val="EBITDA"/>
      <sheetName val="EBITDA(Vtas establecim.eoaf)"/>
      <sheetName val="Bce Patrim"/>
      <sheetName val="Bce Resumido AIF"/>
      <sheetName val="Edo Rdos"/>
      <sheetName val="Edo Rdos (cactus)"/>
      <sheetName val="EOAF"/>
      <sheetName val="elim interco"/>
      <sheetName val="RDOS elim interco"/>
      <sheetName val="nota numérica cactus"/>
      <sheetName val="nota numérica"/>
      <sheetName val="rt12 activos"/>
      <sheetName val="rt12 pasivos"/>
      <sheetName val="rtdo por acción"/>
      <sheetName val="info por segmento"/>
      <sheetName val="ANEXO A"/>
      <sheetName val="ANEXO B"/>
      <sheetName val="ANEXO C"/>
      <sheetName val="ANEXO C  cactus"/>
      <sheetName val="ANEXO E"/>
      <sheetName val="ANEXO F"/>
      <sheetName val="Anexo F cactus"/>
      <sheetName val="ANEXO G"/>
      <sheetName val="ANEXO G (cactus)"/>
      <sheetName val="ANEXO H"/>
      <sheetName val="Anexo H (Cactus)"/>
      <sheetName val="Anexo H (VIEJO)"/>
      <sheetName val="Reseña cuadros"/>
      <sheetName val="INDICES"/>
    </sheetNames>
    <sheetDataSet>
      <sheetData sheetId="0" refreshError="1"/>
      <sheetData sheetId="1" refreshError="1"/>
      <sheetData sheetId="2" refreshError="1"/>
      <sheetData sheetId="3" refreshError="1">
        <row r="10">
          <cell r="B10">
            <v>38168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DJJ"/>
      <sheetName val="DDJJA"/>
      <sheetName val="Hoja de Trab"/>
      <sheetName val="Prueba"/>
      <sheetName val="Mayor IVA Débito 10%"/>
      <sheetName val="Mayor IVA Débito 5%"/>
      <sheetName val="Clientes Exentos"/>
      <sheetName val="Mayor IVA Crédito"/>
      <sheetName val="Mayor IVA absorbido Agosto"/>
      <sheetName val="Mayor Retencion IVA Crédito"/>
      <sheetName val="BG Armado"/>
      <sheetName val="BG y ER"/>
      <sheetName val="Conciliación Ingresos"/>
      <sheetName val="Ingresos Diferidos"/>
      <sheetName val="Interconex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ENTAS SAP"/>
      <sheetName val="ARMADO"/>
    </sheetNames>
    <sheetDataSet>
      <sheetData sheetId="0">
        <row r="1">
          <cell r="A1" t="str">
            <v>Sumas saldos 30/09/2007</v>
          </cell>
          <cell r="C1" t="str">
            <v>y_sad_11000026</v>
          </cell>
          <cell r="I1" t="str">
            <v>INCOME HYP</v>
          </cell>
          <cell r="N1" t="str">
            <v>historico. vs. Ajustado</v>
          </cell>
          <cell r="P1" t="str">
            <v>ajustado (y_sad_92000005)</v>
          </cell>
          <cell r="R1" t="str">
            <v>ajustado vs historico</v>
          </cell>
        </row>
        <row r="2">
          <cell r="A2" t="str">
            <v>reporte 04/10/2007</v>
          </cell>
          <cell r="I2" t="str">
            <v>CTIN</v>
          </cell>
          <cell r="J2" t="str">
            <v>CTIPy</v>
          </cell>
          <cell r="M2" t="str">
            <v>CTIL</v>
          </cell>
        </row>
        <row r="3">
          <cell r="C3" t="str">
            <v>CTIPy</v>
          </cell>
          <cell r="F3" t="str">
            <v>CTIL</v>
          </cell>
          <cell r="G3" t="str">
            <v>Total</v>
          </cell>
          <cell r="I3">
            <v>4</v>
          </cell>
          <cell r="J3">
            <v>5</v>
          </cell>
          <cell r="M3">
            <v>7</v>
          </cell>
          <cell r="N3" t="str">
            <v>CTIU</v>
          </cell>
          <cell r="P3" t="str">
            <v>CTIU</v>
          </cell>
          <cell r="R3" t="str">
            <v>CTIU</v>
          </cell>
        </row>
        <row r="4">
          <cell r="A4">
            <v>110100</v>
          </cell>
          <cell r="B4" t="str">
            <v>Fondo Fijo</v>
          </cell>
          <cell r="C4">
            <v>39119395</v>
          </cell>
          <cell r="F4">
            <v>0</v>
          </cell>
          <cell r="G4">
            <v>12012</v>
          </cell>
          <cell r="J4">
            <v>0</v>
          </cell>
          <cell r="N4" t="e">
            <v>#N/A</v>
          </cell>
          <cell r="R4" t="e">
            <v>#N/A</v>
          </cell>
        </row>
        <row r="5">
          <cell r="A5">
            <v>113004</v>
          </cell>
          <cell r="B5" t="str">
            <v>ABN Cta Cte Transitoria Gs</v>
          </cell>
          <cell r="C5">
            <v>6350130951</v>
          </cell>
          <cell r="F5">
            <v>0</v>
          </cell>
          <cell r="G5">
            <v>38100</v>
          </cell>
          <cell r="J5">
            <v>0</v>
          </cell>
          <cell r="N5" t="e">
            <v>#N/A</v>
          </cell>
          <cell r="R5" t="e">
            <v>#N/A</v>
          </cell>
        </row>
        <row r="6">
          <cell r="A6">
            <v>113005</v>
          </cell>
          <cell r="B6" t="str">
            <v>ABN CA Transitoria Gs</v>
          </cell>
          <cell r="C6">
            <v>0</v>
          </cell>
          <cell r="F6">
            <v>0</v>
          </cell>
          <cell r="G6">
            <v>38100</v>
          </cell>
          <cell r="J6">
            <v>0</v>
          </cell>
          <cell r="N6" t="e">
            <v>#N/A</v>
          </cell>
          <cell r="R6" t="e">
            <v>#N/A</v>
          </cell>
        </row>
        <row r="7">
          <cell r="A7">
            <v>113006</v>
          </cell>
          <cell r="B7" t="str">
            <v>ABN Cta Cte Transitoria USD</v>
          </cell>
          <cell r="C7">
            <v>0</v>
          </cell>
          <cell r="F7">
            <v>0</v>
          </cell>
          <cell r="G7">
            <v>0</v>
          </cell>
          <cell r="J7">
            <v>0</v>
          </cell>
          <cell r="N7" t="e">
            <v>#N/A</v>
          </cell>
          <cell r="R7" t="e">
            <v>#N/A</v>
          </cell>
        </row>
        <row r="8">
          <cell r="A8">
            <v>113007</v>
          </cell>
          <cell r="B8" t="str">
            <v>ABN CA Transitoria Dólares</v>
          </cell>
          <cell r="C8">
            <v>0</v>
          </cell>
          <cell r="F8">
            <v>0</v>
          </cell>
          <cell r="G8">
            <v>-2061187</v>
          </cell>
          <cell r="J8">
            <v>0</v>
          </cell>
          <cell r="N8" t="e">
            <v>#N/A</v>
          </cell>
          <cell r="R8" t="e">
            <v>#N/A</v>
          </cell>
        </row>
        <row r="9">
          <cell r="A9">
            <v>113008</v>
          </cell>
          <cell r="B9" t="str">
            <v>Citibank Cta Cte Transitoria Gs</v>
          </cell>
          <cell r="C9">
            <v>-30226945</v>
          </cell>
          <cell r="F9">
            <v>0</v>
          </cell>
          <cell r="G9">
            <v>1437274</v>
          </cell>
          <cell r="J9">
            <v>0</v>
          </cell>
          <cell r="N9" t="e">
            <v>#N/A</v>
          </cell>
          <cell r="R9" t="e">
            <v>#N/A</v>
          </cell>
        </row>
        <row r="10">
          <cell r="A10">
            <v>113009</v>
          </cell>
          <cell r="B10" t="str">
            <v>INTERBANCO Cta Cte Transitoria Gs</v>
          </cell>
          <cell r="C10">
            <v>298762739</v>
          </cell>
          <cell r="F10">
            <v>0</v>
          </cell>
          <cell r="G10">
            <v>1437274</v>
          </cell>
          <cell r="J10">
            <v>0</v>
          </cell>
          <cell r="N10" t="e">
            <v>#N/A</v>
          </cell>
          <cell r="R10" t="e">
            <v>#N/A</v>
          </cell>
        </row>
        <row r="11">
          <cell r="A11">
            <v>113010</v>
          </cell>
          <cell r="B11" t="str">
            <v>INTERBANCO Cta Cte Transitoria USD</v>
          </cell>
          <cell r="C11">
            <v>-23745337</v>
          </cell>
          <cell r="F11">
            <v>0</v>
          </cell>
          <cell r="G11">
            <v>1437274</v>
          </cell>
          <cell r="J11">
            <v>0</v>
          </cell>
          <cell r="N11" t="e">
            <v>#N/A</v>
          </cell>
          <cell r="R11" t="e">
            <v>#N/A</v>
          </cell>
        </row>
        <row r="12">
          <cell r="A12">
            <v>113011</v>
          </cell>
          <cell r="B12" t="str">
            <v>Citibank Cta Cte Transitoria USD</v>
          </cell>
          <cell r="C12">
            <v>0</v>
          </cell>
          <cell r="F12">
            <v>0</v>
          </cell>
          <cell r="G12">
            <v>1437274</v>
          </cell>
          <cell r="J12">
            <v>0</v>
          </cell>
          <cell r="N12" t="e">
            <v>#N/A</v>
          </cell>
          <cell r="R12" t="e">
            <v>#N/A</v>
          </cell>
        </row>
        <row r="13">
          <cell r="A13">
            <v>113012</v>
          </cell>
          <cell r="B13" t="str">
            <v>BBVA Cta Cte Transitoria USD</v>
          </cell>
          <cell r="C13">
            <v>1826265407</v>
          </cell>
          <cell r="F13">
            <v>0</v>
          </cell>
          <cell r="G13">
            <v>1437274</v>
          </cell>
          <cell r="J13">
            <v>0</v>
          </cell>
          <cell r="N13" t="e">
            <v>#N/A</v>
          </cell>
          <cell r="R13" t="e">
            <v>#N/A</v>
          </cell>
        </row>
        <row r="14">
          <cell r="A14">
            <v>113013</v>
          </cell>
          <cell r="B14" t="str">
            <v>BBVA Cta Cte Transitoria Gs</v>
          </cell>
          <cell r="C14">
            <v>-1833473652</v>
          </cell>
          <cell r="F14">
            <v>0</v>
          </cell>
          <cell r="G14">
            <v>1437274</v>
          </cell>
          <cell r="J14">
            <v>0</v>
          </cell>
          <cell r="N14" t="e">
            <v>#N/A</v>
          </cell>
          <cell r="R14" t="e">
            <v>#N/A</v>
          </cell>
        </row>
        <row r="15">
          <cell r="A15">
            <v>113104</v>
          </cell>
          <cell r="B15" t="str">
            <v>ABN Cta Cte Definitiva Gs</v>
          </cell>
          <cell r="C15">
            <v>3378345296</v>
          </cell>
          <cell r="F15">
            <v>0</v>
          </cell>
          <cell r="G15">
            <v>1437274</v>
          </cell>
          <cell r="J15">
            <v>0</v>
          </cell>
          <cell r="N15" t="e">
            <v>#N/A</v>
          </cell>
          <cell r="R15" t="e">
            <v>#N/A</v>
          </cell>
        </row>
        <row r="16">
          <cell r="A16">
            <v>113106</v>
          </cell>
          <cell r="B16" t="str">
            <v>ABN Cta Cte Definitiva USD</v>
          </cell>
          <cell r="C16">
            <v>0</v>
          </cell>
          <cell r="F16">
            <v>0</v>
          </cell>
          <cell r="G16">
            <v>1437274</v>
          </cell>
          <cell r="J16">
            <v>0</v>
          </cell>
          <cell r="N16" t="e">
            <v>#N/A</v>
          </cell>
          <cell r="R16" t="e">
            <v>#N/A</v>
          </cell>
        </row>
        <row r="17">
          <cell r="A17">
            <v>113108</v>
          </cell>
          <cell r="B17" t="str">
            <v>Citibank Cta Cte Definitiva Gs</v>
          </cell>
          <cell r="C17">
            <v>1138983305</v>
          </cell>
          <cell r="F17">
            <v>0</v>
          </cell>
          <cell r="G17">
            <v>1437274</v>
          </cell>
          <cell r="J17">
            <v>0</v>
          </cell>
          <cell r="N17" t="e">
            <v>#N/A</v>
          </cell>
          <cell r="R17" t="e">
            <v>#N/A</v>
          </cell>
        </row>
        <row r="18">
          <cell r="A18">
            <v>113109</v>
          </cell>
          <cell r="B18" t="str">
            <v>INTERBANCO Cta Cte Definitiva Gs</v>
          </cell>
          <cell r="C18">
            <v>383047767</v>
          </cell>
          <cell r="F18">
            <v>0</v>
          </cell>
          <cell r="G18">
            <v>1437274</v>
          </cell>
          <cell r="J18">
            <v>0</v>
          </cell>
          <cell r="N18" t="e">
            <v>#N/A</v>
          </cell>
          <cell r="R18" t="e">
            <v>#N/A</v>
          </cell>
        </row>
        <row r="19">
          <cell r="A19">
            <v>113110</v>
          </cell>
          <cell r="B19" t="str">
            <v>INTERBANCO Cta Cte Definitiva USD</v>
          </cell>
          <cell r="C19">
            <v>905080400</v>
          </cell>
          <cell r="F19">
            <v>0</v>
          </cell>
          <cell r="G19">
            <v>1437274</v>
          </cell>
          <cell r="J19">
            <v>0</v>
          </cell>
          <cell r="N19" t="e">
            <v>#N/A</v>
          </cell>
          <cell r="R19" t="e">
            <v>#N/A</v>
          </cell>
        </row>
        <row r="20">
          <cell r="A20">
            <v>113111</v>
          </cell>
          <cell r="B20" t="str">
            <v>Citibank Cta Cte Definitiva USD</v>
          </cell>
          <cell r="C20">
            <v>49169243</v>
          </cell>
          <cell r="F20">
            <v>0</v>
          </cell>
          <cell r="G20">
            <v>1437274</v>
          </cell>
          <cell r="J20">
            <v>0</v>
          </cell>
          <cell r="N20" t="e">
            <v>#N/A</v>
          </cell>
          <cell r="R20" t="e">
            <v>#N/A</v>
          </cell>
        </row>
        <row r="21">
          <cell r="A21">
            <v>113112</v>
          </cell>
          <cell r="B21" t="str">
            <v>BBVA  Cta Cte Definitiva USD</v>
          </cell>
          <cell r="C21">
            <v>2818482564</v>
          </cell>
          <cell r="F21">
            <v>0</v>
          </cell>
          <cell r="G21">
            <v>1437274</v>
          </cell>
          <cell r="J21">
            <v>0</v>
          </cell>
          <cell r="N21" t="e">
            <v>#N/A</v>
          </cell>
          <cell r="R21" t="e">
            <v>#N/A</v>
          </cell>
        </row>
        <row r="22">
          <cell r="A22">
            <v>113113</v>
          </cell>
          <cell r="B22" t="str">
            <v>BBVA Cta Cte Definitiva Gs</v>
          </cell>
          <cell r="C22">
            <v>303482862</v>
          </cell>
          <cell r="F22">
            <v>0</v>
          </cell>
          <cell r="G22">
            <v>1437274</v>
          </cell>
          <cell r="J22">
            <v>0</v>
          </cell>
          <cell r="N22" t="e">
            <v>#N/A</v>
          </cell>
          <cell r="R22" t="e">
            <v>#N/A</v>
          </cell>
        </row>
        <row r="23">
          <cell r="A23">
            <v>114025</v>
          </cell>
          <cell r="B23" t="str">
            <v>Banco Nacional de Fomento - Transitoria</v>
          </cell>
          <cell r="C23">
            <v>-4159347</v>
          </cell>
          <cell r="F23">
            <v>0</v>
          </cell>
          <cell r="G23">
            <v>1437274</v>
          </cell>
          <cell r="J23">
            <v>0</v>
          </cell>
          <cell r="N23" t="e">
            <v>#N/A</v>
          </cell>
          <cell r="R23" t="e">
            <v>#N/A</v>
          </cell>
        </row>
        <row r="24">
          <cell r="A24">
            <v>114125</v>
          </cell>
          <cell r="B24" t="str">
            <v>Banco Nacional de Fomento</v>
          </cell>
          <cell r="C24">
            <v>155940455</v>
          </cell>
          <cell r="F24">
            <v>0</v>
          </cell>
          <cell r="G24">
            <v>1437274</v>
          </cell>
          <cell r="J24">
            <v>0</v>
          </cell>
          <cell r="N24" t="e">
            <v>#N/A</v>
          </cell>
          <cell r="R24" t="e">
            <v>#N/A</v>
          </cell>
        </row>
        <row r="25">
          <cell r="A25">
            <v>120004</v>
          </cell>
          <cell r="B25" t="str">
            <v>I.V.A. - Credito Fiscal PLaza Directo Red</v>
          </cell>
          <cell r="C25">
            <v>81024092942</v>
          </cell>
          <cell r="F25">
            <v>0</v>
          </cell>
          <cell r="G25">
            <v>1437274</v>
          </cell>
          <cell r="J25">
            <v>0</v>
          </cell>
          <cell r="N25" t="e">
            <v>#N/A</v>
          </cell>
          <cell r="R25" t="e">
            <v>#N/A</v>
          </cell>
        </row>
        <row r="26">
          <cell r="A26">
            <v>120020</v>
          </cell>
          <cell r="B26" t="str">
            <v>IVA CF por compra bienes usados</v>
          </cell>
          <cell r="C26">
            <v>51375795</v>
          </cell>
          <cell r="F26">
            <v>0</v>
          </cell>
          <cell r="G26">
            <v>1437274</v>
          </cell>
          <cell r="J26">
            <v>0</v>
          </cell>
          <cell r="N26" t="e">
            <v>#N/A</v>
          </cell>
          <cell r="R26" t="e">
            <v>#N/A</v>
          </cell>
        </row>
        <row r="27">
          <cell r="A27">
            <v>120026</v>
          </cell>
          <cell r="B27" t="str">
            <v>I.V.A. Importaciones Directo de Red</v>
          </cell>
          <cell r="C27">
            <v>9317508</v>
          </cell>
          <cell r="F27">
            <v>0</v>
          </cell>
          <cell r="G27">
            <v>1437274</v>
          </cell>
          <cell r="J27">
            <v>0</v>
          </cell>
          <cell r="N27" t="e">
            <v>#N/A</v>
          </cell>
          <cell r="R27" t="e">
            <v>#N/A</v>
          </cell>
        </row>
        <row r="28">
          <cell r="A28">
            <v>120106</v>
          </cell>
          <cell r="B28" t="str">
            <v>Retención IVA crédito fiscal -Paraguay</v>
          </cell>
          <cell r="C28">
            <v>750122397</v>
          </cell>
          <cell r="F28">
            <v>0</v>
          </cell>
          <cell r="G28">
            <v>1437274</v>
          </cell>
          <cell r="J28">
            <v>0</v>
          </cell>
          <cell r="N28" t="e">
            <v>#N/A</v>
          </cell>
          <cell r="R28" t="e">
            <v>#N/A</v>
          </cell>
        </row>
        <row r="29">
          <cell r="A29">
            <v>124004</v>
          </cell>
          <cell r="B29" t="str">
            <v>Anticipo imp. a la renta- retención - Paraguay</v>
          </cell>
          <cell r="C29">
            <v>1464188856</v>
          </cell>
          <cell r="F29">
            <v>0</v>
          </cell>
          <cell r="G29">
            <v>1437274</v>
          </cell>
          <cell r="J29">
            <v>0</v>
          </cell>
          <cell r="N29" t="e">
            <v>#N/A</v>
          </cell>
          <cell r="R29" t="e">
            <v>#N/A</v>
          </cell>
        </row>
        <row r="30">
          <cell r="A30">
            <v>129102</v>
          </cell>
          <cell r="B30" t="str">
            <v>Activo Diferido Quebrantos</v>
          </cell>
          <cell r="C30">
            <v>0</v>
          </cell>
          <cell r="F30">
            <v>0</v>
          </cell>
          <cell r="G30">
            <v>1437274</v>
          </cell>
          <cell r="J30">
            <v>0</v>
          </cell>
          <cell r="N30" t="e">
            <v>#N/A</v>
          </cell>
          <cell r="R30" t="e">
            <v>#N/A</v>
          </cell>
        </row>
        <row r="31">
          <cell r="A31">
            <v>130001</v>
          </cell>
          <cell r="B31" t="str">
            <v>Suscriptores Corriente 30 días</v>
          </cell>
          <cell r="C31">
            <v>20328989588</v>
          </cell>
          <cell r="F31">
            <v>0</v>
          </cell>
          <cell r="G31">
            <v>1437274</v>
          </cell>
          <cell r="J31">
            <v>0</v>
          </cell>
          <cell r="N31" t="e">
            <v>#N/A</v>
          </cell>
          <cell r="R31" t="e">
            <v>#N/A</v>
          </cell>
        </row>
        <row r="32">
          <cell r="A32">
            <v>130002</v>
          </cell>
          <cell r="B32" t="str">
            <v>Documentos a cobrar Suscriptores</v>
          </cell>
          <cell r="C32">
            <v>7880931</v>
          </cell>
          <cell r="F32">
            <v>0</v>
          </cell>
          <cell r="G32">
            <v>824927</v>
          </cell>
          <cell r="J32">
            <v>0</v>
          </cell>
          <cell r="N32" t="e">
            <v>#N/A</v>
          </cell>
          <cell r="R32" t="e">
            <v>#N/A</v>
          </cell>
        </row>
        <row r="33">
          <cell r="A33">
            <v>130003</v>
          </cell>
          <cell r="B33" t="str">
            <v>Otros Créditos</v>
          </cell>
          <cell r="C33">
            <v>1295125946</v>
          </cell>
          <cell r="F33">
            <v>0</v>
          </cell>
          <cell r="G33">
            <v>-340083</v>
          </cell>
          <cell r="J33">
            <v>0</v>
          </cell>
          <cell r="N33" t="e">
            <v>#N/A</v>
          </cell>
          <cell r="R33" t="e">
            <v>#N/A</v>
          </cell>
        </row>
        <row r="34">
          <cell r="A34">
            <v>130011</v>
          </cell>
          <cell r="B34" t="str">
            <v>Créditos de no clientes</v>
          </cell>
          <cell r="C34">
            <v>-230108974</v>
          </cell>
          <cell r="F34">
            <v>0</v>
          </cell>
          <cell r="G34">
            <v>-340083</v>
          </cell>
          <cell r="J34">
            <v>0</v>
          </cell>
          <cell r="N34" t="e">
            <v>#N/A</v>
          </cell>
          <cell r="R34" t="e">
            <v>#N/A</v>
          </cell>
        </row>
        <row r="35">
          <cell r="A35">
            <v>130021</v>
          </cell>
          <cell r="B35" t="str">
            <v>Clientes Eventuales</v>
          </cell>
          <cell r="C35">
            <v>1433940160</v>
          </cell>
          <cell r="F35">
            <v>0</v>
          </cell>
          <cell r="G35">
            <v>960000</v>
          </cell>
          <cell r="J35">
            <v>0</v>
          </cell>
          <cell r="N35" t="e">
            <v>#N/A</v>
          </cell>
          <cell r="R35" t="e">
            <v>#N/A</v>
          </cell>
        </row>
        <row r="36">
          <cell r="A36">
            <v>130032</v>
          </cell>
          <cell r="B36" t="str">
            <v>Suscriptores Roaming</v>
          </cell>
          <cell r="C36">
            <v>133574630</v>
          </cell>
          <cell r="F36">
            <v>0</v>
          </cell>
          <cell r="G36">
            <v>960000</v>
          </cell>
          <cell r="J36">
            <v>0</v>
          </cell>
          <cell r="N36" t="e">
            <v>#N/A</v>
          </cell>
          <cell r="R36" t="e">
            <v>#N/A</v>
          </cell>
        </row>
        <row r="37">
          <cell r="A37">
            <v>130034</v>
          </cell>
          <cell r="B37" t="str">
            <v>Suscriptores Prov. Vtas.Productos</v>
          </cell>
          <cell r="C37">
            <v>46320510</v>
          </cell>
          <cell r="F37">
            <v>0</v>
          </cell>
          <cell r="G37">
            <v>960000</v>
          </cell>
          <cell r="J37">
            <v>0</v>
          </cell>
          <cell r="N37" t="e">
            <v>#N/A</v>
          </cell>
          <cell r="R37" t="e">
            <v>#N/A</v>
          </cell>
        </row>
        <row r="38">
          <cell r="A38">
            <v>130036</v>
          </cell>
          <cell r="B38" t="str">
            <v>Suscriptores Prov. Vtas. Servicios</v>
          </cell>
          <cell r="C38">
            <v>1962909925</v>
          </cell>
          <cell r="F38">
            <v>0</v>
          </cell>
          <cell r="G38">
            <v>960000</v>
          </cell>
          <cell r="J38">
            <v>0</v>
          </cell>
          <cell r="N38" t="e">
            <v>#N/A</v>
          </cell>
          <cell r="R38" t="e">
            <v>#N/A</v>
          </cell>
        </row>
        <row r="39">
          <cell r="A39">
            <v>130037</v>
          </cell>
          <cell r="B39" t="str">
            <v>Suscriptores Prov. Vta.Serv.C. Fact.por Adel.</v>
          </cell>
          <cell r="C39">
            <v>-148349505</v>
          </cell>
          <cell r="F39">
            <v>0</v>
          </cell>
          <cell r="G39">
            <v>-1953</v>
          </cell>
          <cell r="J39">
            <v>0</v>
          </cell>
          <cell r="N39" t="e">
            <v>#N/A</v>
          </cell>
          <cell r="R39" t="e">
            <v>#N/A</v>
          </cell>
        </row>
        <row r="40">
          <cell r="A40">
            <v>130039</v>
          </cell>
          <cell r="B40" t="str">
            <v>Créditos con Filiales por Exportación de Equipos</v>
          </cell>
          <cell r="C40">
            <v>19770952508</v>
          </cell>
          <cell r="F40">
            <v>0</v>
          </cell>
          <cell r="G40">
            <v>0</v>
          </cell>
          <cell r="J40">
            <v>0</v>
          </cell>
          <cell r="N40" t="e">
            <v>#N/A</v>
          </cell>
          <cell r="R40" t="e">
            <v>#N/A</v>
          </cell>
        </row>
        <row r="41">
          <cell r="A41">
            <v>130042</v>
          </cell>
          <cell r="B41" t="str">
            <v>Gastos por Juicio a Cobrar</v>
          </cell>
          <cell r="C41">
            <v>361968700</v>
          </cell>
          <cell r="F41">
            <v>0</v>
          </cell>
          <cell r="G41">
            <v>205</v>
          </cell>
          <cell r="J41">
            <v>0</v>
          </cell>
          <cell r="N41" t="e">
            <v>#N/A</v>
          </cell>
          <cell r="R41" t="e">
            <v>#N/A</v>
          </cell>
        </row>
        <row r="42">
          <cell r="A42">
            <v>130097</v>
          </cell>
          <cell r="B42" t="str">
            <v>Valuación Temporaria Créditos con Filiales</v>
          </cell>
          <cell r="C42">
            <v>-2112691872</v>
          </cell>
          <cell r="F42">
            <v>0</v>
          </cell>
          <cell r="G42">
            <v>205</v>
          </cell>
          <cell r="J42">
            <v>0</v>
          </cell>
          <cell r="N42" t="e">
            <v>#N/A</v>
          </cell>
          <cell r="R42" t="e">
            <v>#N/A</v>
          </cell>
        </row>
        <row r="43">
          <cell r="A43">
            <v>130098</v>
          </cell>
          <cell r="B43" t="str">
            <v>Valuación Temporaria Clientes Eventuales</v>
          </cell>
          <cell r="C43">
            <v>-571061550</v>
          </cell>
          <cell r="F43">
            <v>0</v>
          </cell>
          <cell r="G43">
            <v>205</v>
          </cell>
          <cell r="J43">
            <v>0</v>
          </cell>
          <cell r="N43" t="e">
            <v>#N/A</v>
          </cell>
          <cell r="R43" t="e">
            <v>#N/A</v>
          </cell>
        </row>
        <row r="44">
          <cell r="A44">
            <v>130101</v>
          </cell>
          <cell r="B44" t="str">
            <v>Suscriptores Compensación</v>
          </cell>
          <cell r="C44">
            <v>608844203</v>
          </cell>
          <cell r="F44">
            <v>0</v>
          </cell>
          <cell r="G44">
            <v>0</v>
          </cell>
          <cell r="J44">
            <v>0</v>
          </cell>
          <cell r="N44" t="e">
            <v>#N/A</v>
          </cell>
          <cell r="R44" t="e">
            <v>#N/A</v>
          </cell>
        </row>
        <row r="45">
          <cell r="A45">
            <v>130111</v>
          </cell>
          <cell r="B45" t="str">
            <v>Previsión Suscriptores Incobrables</v>
          </cell>
          <cell r="C45">
            <v>-10020194758</v>
          </cell>
          <cell r="F45">
            <v>0</v>
          </cell>
          <cell r="G45">
            <v>0</v>
          </cell>
          <cell r="J45">
            <v>0</v>
          </cell>
          <cell r="N45" t="e">
            <v>#N/A</v>
          </cell>
          <cell r="R45" t="e">
            <v>#N/A</v>
          </cell>
        </row>
        <row r="46">
          <cell r="A46">
            <v>130113</v>
          </cell>
          <cell r="B46" t="str">
            <v>Previsión Adicional Incobrabilidad</v>
          </cell>
          <cell r="C46">
            <v>-6419881345</v>
          </cell>
          <cell r="F46">
            <v>0</v>
          </cell>
          <cell r="G46">
            <v>0</v>
          </cell>
          <cell r="J46">
            <v>0</v>
          </cell>
          <cell r="N46" t="e">
            <v>#N/A</v>
          </cell>
          <cell r="R46" t="e">
            <v>#N/A</v>
          </cell>
        </row>
        <row r="47">
          <cell r="A47">
            <v>132001</v>
          </cell>
          <cell r="B47" t="str">
            <v>Tarj. de Cred. Argencard - Mastercard</v>
          </cell>
          <cell r="C47">
            <v>18265545</v>
          </cell>
          <cell r="F47">
            <v>0</v>
          </cell>
          <cell r="G47">
            <v>-1024515</v>
          </cell>
          <cell r="J47">
            <v>0</v>
          </cell>
          <cell r="N47" t="e">
            <v>#N/A</v>
          </cell>
          <cell r="R47" t="e">
            <v>#N/A</v>
          </cell>
        </row>
        <row r="48">
          <cell r="A48">
            <v>132002</v>
          </cell>
          <cell r="B48" t="str">
            <v>Tarj. de Cred. Visa</v>
          </cell>
          <cell r="C48">
            <v>24595542</v>
          </cell>
          <cell r="F48">
            <v>0</v>
          </cell>
          <cell r="G48">
            <v>-12161</v>
          </cell>
          <cell r="J48">
            <v>0</v>
          </cell>
          <cell r="N48" t="e">
            <v>#N/A</v>
          </cell>
          <cell r="R48" t="e">
            <v>#N/A</v>
          </cell>
        </row>
        <row r="49">
          <cell r="A49">
            <v>132003</v>
          </cell>
          <cell r="B49" t="str">
            <v>Tarj. de Cred. A.Express</v>
          </cell>
          <cell r="C49">
            <v>11770550</v>
          </cell>
          <cell r="F49">
            <v>0</v>
          </cell>
          <cell r="G49">
            <v>1856792</v>
          </cell>
          <cell r="J49">
            <v>0</v>
          </cell>
          <cell r="N49" t="e">
            <v>#N/A</v>
          </cell>
          <cell r="R49" t="e">
            <v>#N/A</v>
          </cell>
        </row>
        <row r="50">
          <cell r="A50">
            <v>132004</v>
          </cell>
          <cell r="B50" t="str">
            <v>Tarj. de Cred. Cabal</v>
          </cell>
          <cell r="C50">
            <v>166931517</v>
          </cell>
          <cell r="F50">
            <v>0</v>
          </cell>
          <cell r="G50">
            <v>62636</v>
          </cell>
          <cell r="J50">
            <v>0</v>
          </cell>
          <cell r="N50" t="e">
            <v>#N/A</v>
          </cell>
          <cell r="R50" t="e">
            <v>#N/A</v>
          </cell>
        </row>
        <row r="51">
          <cell r="A51">
            <v>132026</v>
          </cell>
          <cell r="B51" t="str">
            <v>Tarj de Cred Bancard</v>
          </cell>
          <cell r="C51">
            <v>1782298661</v>
          </cell>
          <cell r="F51">
            <v>0</v>
          </cell>
          <cell r="G51">
            <v>3341786</v>
          </cell>
          <cell r="J51">
            <v>0</v>
          </cell>
          <cell r="N51" t="e">
            <v>#N/A</v>
          </cell>
          <cell r="R51" t="e">
            <v>#N/A</v>
          </cell>
        </row>
        <row r="52">
          <cell r="A52">
            <v>132027</v>
          </cell>
          <cell r="B52" t="str">
            <v>Tarj de Cred Cooperativa Universitaria</v>
          </cell>
          <cell r="C52">
            <v>-12111439</v>
          </cell>
          <cell r="F52">
            <v>0</v>
          </cell>
          <cell r="G52">
            <v>829396</v>
          </cell>
          <cell r="J52">
            <v>0</v>
          </cell>
          <cell r="N52" t="e">
            <v>#N/A</v>
          </cell>
          <cell r="R52" t="e">
            <v>#N/A</v>
          </cell>
        </row>
        <row r="53">
          <cell r="A53">
            <v>132028</v>
          </cell>
          <cell r="B53" t="str">
            <v>Tarj de Credito Carta Clave</v>
          </cell>
          <cell r="C53">
            <v>1110424</v>
          </cell>
          <cell r="F53">
            <v>0</v>
          </cell>
          <cell r="G53">
            <v>17009</v>
          </cell>
          <cell r="J53">
            <v>0</v>
          </cell>
          <cell r="N53" t="e">
            <v>#N/A</v>
          </cell>
          <cell r="R53" t="e">
            <v>#N/A</v>
          </cell>
        </row>
        <row r="54">
          <cell r="A54">
            <v>132029</v>
          </cell>
          <cell r="B54" t="str">
            <v>Tarj de Credito Procard</v>
          </cell>
          <cell r="C54">
            <v>-269508105</v>
          </cell>
          <cell r="F54">
            <v>0</v>
          </cell>
          <cell r="G54">
            <v>17009</v>
          </cell>
          <cell r="J54">
            <v>0</v>
          </cell>
          <cell r="N54" t="e">
            <v>#N/A</v>
          </cell>
          <cell r="R54" t="e">
            <v>#N/A</v>
          </cell>
        </row>
        <row r="55">
          <cell r="A55">
            <v>132030</v>
          </cell>
          <cell r="B55" t="str">
            <v>Tarj de Credito Dinelco</v>
          </cell>
          <cell r="C55">
            <v>-2002508</v>
          </cell>
          <cell r="F55">
            <v>0</v>
          </cell>
          <cell r="G55">
            <v>277461</v>
          </cell>
          <cell r="J55">
            <v>0</v>
          </cell>
          <cell r="N55" t="e">
            <v>#N/A</v>
          </cell>
          <cell r="R55" t="e">
            <v>#N/A</v>
          </cell>
        </row>
        <row r="56">
          <cell r="A56">
            <v>132031</v>
          </cell>
          <cell r="B56" t="str">
            <v>Tarjeta de Débito Infonet</v>
          </cell>
          <cell r="C56">
            <v>950477558</v>
          </cell>
          <cell r="F56">
            <v>0</v>
          </cell>
          <cell r="G56">
            <v>0</v>
          </cell>
          <cell r="J56">
            <v>0</v>
          </cell>
          <cell r="N56" t="e">
            <v>#N/A</v>
          </cell>
          <cell r="R56" t="e">
            <v>#N/A</v>
          </cell>
        </row>
        <row r="57">
          <cell r="A57">
            <v>132032</v>
          </cell>
          <cell r="B57" t="str">
            <v>Tarjeta de Debito Dinelco</v>
          </cell>
          <cell r="C57">
            <v>3158626</v>
          </cell>
          <cell r="F57">
            <v>0</v>
          </cell>
          <cell r="G57">
            <v>149694</v>
          </cell>
          <cell r="J57">
            <v>0</v>
          </cell>
          <cell r="N57" t="e">
            <v>#N/A</v>
          </cell>
          <cell r="R57" t="e">
            <v>#N/A</v>
          </cell>
        </row>
        <row r="58">
          <cell r="A58">
            <v>133001</v>
          </cell>
          <cell r="B58" t="str">
            <v>D.A. Argencard-Mastercard</v>
          </cell>
          <cell r="C58">
            <v>134200</v>
          </cell>
          <cell r="F58">
            <v>0</v>
          </cell>
          <cell r="G58">
            <v>15587</v>
          </cell>
          <cell r="J58">
            <v>0</v>
          </cell>
          <cell r="N58" t="e">
            <v>#N/A</v>
          </cell>
          <cell r="R58" t="e">
            <v>#N/A</v>
          </cell>
        </row>
        <row r="59">
          <cell r="A59">
            <v>133003</v>
          </cell>
          <cell r="B59" t="str">
            <v>D.A. American Express</v>
          </cell>
          <cell r="C59">
            <v>-11380170</v>
          </cell>
          <cell r="F59">
            <v>0</v>
          </cell>
          <cell r="G59">
            <v>21344</v>
          </cell>
          <cell r="J59">
            <v>0</v>
          </cell>
          <cell r="N59" t="e">
            <v>#N/A</v>
          </cell>
          <cell r="R59" t="e">
            <v>#N/A</v>
          </cell>
        </row>
        <row r="60">
          <cell r="A60">
            <v>133004</v>
          </cell>
          <cell r="B60" t="str">
            <v>D.A. Cabal</v>
          </cell>
          <cell r="C60">
            <v>13740469</v>
          </cell>
          <cell r="F60">
            <v>0</v>
          </cell>
          <cell r="G60">
            <v>36077</v>
          </cell>
          <cell r="J60">
            <v>0</v>
          </cell>
          <cell r="N60" t="e">
            <v>#N/A</v>
          </cell>
          <cell r="R60" t="e">
            <v>#N/A</v>
          </cell>
        </row>
        <row r="61">
          <cell r="A61">
            <v>133005</v>
          </cell>
          <cell r="B61" t="str">
            <v>D.A. Diners Club</v>
          </cell>
          <cell r="C61">
            <v>18427</v>
          </cell>
          <cell r="F61">
            <v>0</v>
          </cell>
          <cell r="G61">
            <v>-53912</v>
          </cell>
          <cell r="J61">
            <v>0</v>
          </cell>
          <cell r="N61" t="e">
            <v>#N/A</v>
          </cell>
          <cell r="R61" t="e">
            <v>#N/A</v>
          </cell>
        </row>
        <row r="62">
          <cell r="A62">
            <v>133028</v>
          </cell>
          <cell r="B62" t="str">
            <v>D.A. Bancard</v>
          </cell>
          <cell r="C62">
            <v>722360782</v>
          </cell>
          <cell r="F62">
            <v>0</v>
          </cell>
          <cell r="G62">
            <v>504</v>
          </cell>
          <cell r="J62">
            <v>0</v>
          </cell>
          <cell r="N62" t="e">
            <v>#N/A</v>
          </cell>
          <cell r="R62" t="e">
            <v>#N/A</v>
          </cell>
        </row>
        <row r="63">
          <cell r="A63">
            <v>133029</v>
          </cell>
          <cell r="B63" t="str">
            <v>D.A. Cooperativa Universitaria</v>
          </cell>
          <cell r="C63">
            <v>30838339</v>
          </cell>
          <cell r="F63">
            <v>0</v>
          </cell>
          <cell r="G63">
            <v>40762</v>
          </cell>
          <cell r="J63">
            <v>0</v>
          </cell>
          <cell r="N63" t="e">
            <v>#N/A</v>
          </cell>
          <cell r="R63" t="e">
            <v>#N/A</v>
          </cell>
        </row>
        <row r="64">
          <cell r="A64">
            <v>133030</v>
          </cell>
          <cell r="B64" t="str">
            <v>D.A Carta Clave</v>
          </cell>
          <cell r="C64">
            <v>2663014</v>
          </cell>
          <cell r="F64">
            <v>0</v>
          </cell>
          <cell r="G64">
            <v>40762</v>
          </cell>
          <cell r="J64">
            <v>0</v>
          </cell>
          <cell r="N64" t="e">
            <v>#N/A</v>
          </cell>
          <cell r="R64" t="e">
            <v>#N/A</v>
          </cell>
        </row>
        <row r="65">
          <cell r="A65">
            <v>133031</v>
          </cell>
          <cell r="B65" t="str">
            <v>D.A. Procard</v>
          </cell>
          <cell r="C65">
            <v>117915740</v>
          </cell>
          <cell r="F65">
            <v>0</v>
          </cell>
          <cell r="G65">
            <v>40762</v>
          </cell>
          <cell r="J65">
            <v>0</v>
          </cell>
          <cell r="N65" t="e">
            <v>#N/A</v>
          </cell>
          <cell r="R65" t="e">
            <v>#N/A</v>
          </cell>
        </row>
        <row r="66">
          <cell r="A66">
            <v>133032</v>
          </cell>
          <cell r="B66" t="str">
            <v>D.A. Dinelco</v>
          </cell>
          <cell r="C66">
            <v>826420</v>
          </cell>
          <cell r="F66">
            <v>0</v>
          </cell>
          <cell r="G66">
            <v>40762</v>
          </cell>
          <cell r="J66">
            <v>0</v>
          </cell>
          <cell r="N66" t="e">
            <v>#N/A</v>
          </cell>
          <cell r="R66" t="e">
            <v>#N/A</v>
          </cell>
        </row>
        <row r="67">
          <cell r="A67">
            <v>133033</v>
          </cell>
          <cell r="B67" t="str">
            <v>Boca Cobranza Pronet SA</v>
          </cell>
          <cell r="C67">
            <v>1154638339</v>
          </cell>
          <cell r="F67">
            <v>0</v>
          </cell>
          <cell r="G67">
            <v>40762</v>
          </cell>
          <cell r="J67">
            <v>0</v>
          </cell>
          <cell r="N67" t="e">
            <v>#N/A</v>
          </cell>
          <cell r="R67" t="e">
            <v>#N/A</v>
          </cell>
        </row>
        <row r="68">
          <cell r="A68">
            <v>133034</v>
          </cell>
          <cell r="B68" t="str">
            <v>Boca de Cobranza Netel</v>
          </cell>
          <cell r="C68">
            <v>-2471237132</v>
          </cell>
          <cell r="F68">
            <v>0</v>
          </cell>
          <cell r="G68">
            <v>14054</v>
          </cell>
          <cell r="J68">
            <v>0</v>
          </cell>
          <cell r="N68" t="e">
            <v>#N/A</v>
          </cell>
          <cell r="R68" t="e">
            <v>#N/A</v>
          </cell>
        </row>
        <row r="69">
          <cell r="A69">
            <v>133035</v>
          </cell>
          <cell r="B69" t="str">
            <v>Boca de Cobranza Stream</v>
          </cell>
          <cell r="C69">
            <v>-319833084</v>
          </cell>
          <cell r="F69">
            <v>0</v>
          </cell>
          <cell r="G69">
            <v>0</v>
          </cell>
          <cell r="J69">
            <v>0</v>
          </cell>
          <cell r="N69" t="e">
            <v>#N/A</v>
          </cell>
          <cell r="R69" t="e">
            <v>#N/A</v>
          </cell>
        </row>
        <row r="70">
          <cell r="A70">
            <v>133036</v>
          </cell>
          <cell r="B70" t="str">
            <v>Boca de Cobranza Infonet</v>
          </cell>
          <cell r="C70">
            <v>-5148038500</v>
          </cell>
          <cell r="F70">
            <v>0</v>
          </cell>
          <cell r="G70">
            <v>0</v>
          </cell>
          <cell r="J70">
            <v>0</v>
          </cell>
          <cell r="N70" t="e">
            <v>#N/A</v>
          </cell>
          <cell r="R70" t="e">
            <v>#N/A</v>
          </cell>
        </row>
        <row r="71">
          <cell r="A71">
            <v>133038</v>
          </cell>
          <cell r="B71" t="str">
            <v>Boca Cobranza Nexo</v>
          </cell>
          <cell r="C71">
            <v>1598133</v>
          </cell>
          <cell r="F71">
            <v>0</v>
          </cell>
          <cell r="G71">
            <v>0</v>
          </cell>
          <cell r="J71">
            <v>0</v>
          </cell>
          <cell r="N71" t="e">
            <v>#N/A</v>
          </cell>
          <cell r="R71" t="e">
            <v>#N/A</v>
          </cell>
        </row>
        <row r="72">
          <cell r="A72">
            <v>133039</v>
          </cell>
          <cell r="B72" t="str">
            <v>Boca Cobranza Chaco</v>
          </cell>
          <cell r="C72">
            <v>103936985</v>
          </cell>
          <cell r="F72">
            <v>0</v>
          </cell>
          <cell r="G72">
            <v>0</v>
          </cell>
          <cell r="J72">
            <v>0</v>
          </cell>
          <cell r="N72" t="e">
            <v>#N/A</v>
          </cell>
          <cell r="R72" t="e">
            <v>#N/A</v>
          </cell>
        </row>
        <row r="73">
          <cell r="A73">
            <v>133046</v>
          </cell>
          <cell r="B73" t="str">
            <v>Tarjeta de Débito  Procard</v>
          </cell>
          <cell r="C73">
            <v>2500470</v>
          </cell>
          <cell r="F73">
            <v>0</v>
          </cell>
          <cell r="G73">
            <v>0</v>
          </cell>
          <cell r="J73">
            <v>0</v>
          </cell>
          <cell r="N73" t="e">
            <v>#N/A</v>
          </cell>
          <cell r="R73" t="e">
            <v>#N/A</v>
          </cell>
        </row>
        <row r="74">
          <cell r="A74">
            <v>134101</v>
          </cell>
          <cell r="B74" t="str">
            <v>Valores a depositar</v>
          </cell>
          <cell r="C74">
            <v>3314887034</v>
          </cell>
          <cell r="F74">
            <v>0</v>
          </cell>
          <cell r="G74">
            <v>0</v>
          </cell>
          <cell r="J74">
            <v>0</v>
          </cell>
          <cell r="N74" t="e">
            <v>#N/A</v>
          </cell>
          <cell r="R74" t="e">
            <v>#N/A</v>
          </cell>
        </row>
        <row r="75">
          <cell r="A75">
            <v>134203</v>
          </cell>
          <cell r="B75" t="str">
            <v>Puente Cobranza Store</v>
          </cell>
          <cell r="C75">
            <v>727961686</v>
          </cell>
          <cell r="F75">
            <v>0</v>
          </cell>
          <cell r="G75">
            <v>0</v>
          </cell>
          <cell r="J75">
            <v>0</v>
          </cell>
          <cell r="N75" t="e">
            <v>#N/A</v>
          </cell>
          <cell r="R75" t="e">
            <v>#N/A</v>
          </cell>
        </row>
        <row r="76">
          <cell r="A76">
            <v>134211</v>
          </cell>
          <cell r="B76" t="str">
            <v>Puente Devolución Servicio Universal</v>
          </cell>
          <cell r="C76">
            <v>9968746</v>
          </cell>
          <cell r="F76">
            <v>0</v>
          </cell>
          <cell r="G76">
            <v>0</v>
          </cell>
          <cell r="J76">
            <v>0</v>
          </cell>
          <cell r="N76" t="e">
            <v>#N/A</v>
          </cell>
          <cell r="R76" t="e">
            <v>#N/A</v>
          </cell>
        </row>
        <row r="77">
          <cell r="A77">
            <v>135001</v>
          </cell>
          <cell r="B77" t="str">
            <v>Suscriptores . - Equipos en Parte de Pago</v>
          </cell>
          <cell r="C77">
            <v>0</v>
          </cell>
          <cell r="F77">
            <v>0</v>
          </cell>
          <cell r="G77">
            <v>-5111</v>
          </cell>
          <cell r="J77">
            <v>0</v>
          </cell>
          <cell r="N77" t="e">
            <v>#N/A</v>
          </cell>
          <cell r="R77" t="e">
            <v>#N/A</v>
          </cell>
        </row>
        <row r="78">
          <cell r="A78">
            <v>143013</v>
          </cell>
          <cell r="B78" t="str">
            <v>Roaming a Cobrar pend. Conciliar</v>
          </cell>
          <cell r="C78">
            <v>-924296102</v>
          </cell>
          <cell r="F78">
            <v>0</v>
          </cell>
          <cell r="G78">
            <v>-5111</v>
          </cell>
          <cell r="J78">
            <v>0</v>
          </cell>
          <cell r="N78" t="e">
            <v>#N/A</v>
          </cell>
          <cell r="R78" t="e">
            <v>#N/A</v>
          </cell>
        </row>
        <row r="79">
          <cell r="A79">
            <v>143040</v>
          </cell>
          <cell r="B79" t="str">
            <v>Roaming a Cobrar en Firme</v>
          </cell>
          <cell r="C79">
            <v>253135469</v>
          </cell>
          <cell r="F79">
            <v>0</v>
          </cell>
          <cell r="G79">
            <v>-5111</v>
          </cell>
          <cell r="J79">
            <v>0</v>
          </cell>
          <cell r="N79" t="e">
            <v>#N/A</v>
          </cell>
          <cell r="R79" t="e">
            <v>#N/A</v>
          </cell>
        </row>
        <row r="80">
          <cell r="A80">
            <v>143041</v>
          </cell>
          <cell r="B80" t="str">
            <v>Roaming Provisiones a Cobrar</v>
          </cell>
          <cell r="C80">
            <v>4278397589</v>
          </cell>
          <cell r="F80">
            <v>0</v>
          </cell>
          <cell r="G80">
            <v>106703</v>
          </cell>
          <cell r="J80">
            <v>0</v>
          </cell>
          <cell r="N80" t="e">
            <v>#N/A</v>
          </cell>
          <cell r="R80" t="e">
            <v>#N/A</v>
          </cell>
        </row>
        <row r="81">
          <cell r="A81">
            <v>151003</v>
          </cell>
          <cell r="B81" t="str">
            <v>Accesorios</v>
          </cell>
          <cell r="C81">
            <v>739102102</v>
          </cell>
          <cell r="F81">
            <v>0</v>
          </cell>
          <cell r="G81">
            <v>3819796</v>
          </cell>
          <cell r="J81">
            <v>0</v>
          </cell>
          <cell r="N81" t="e">
            <v>#N/A</v>
          </cell>
          <cell r="R81" t="e">
            <v>#N/A</v>
          </cell>
        </row>
        <row r="82">
          <cell r="A82">
            <v>151010</v>
          </cell>
          <cell r="B82" t="str">
            <v>Equipos GSM</v>
          </cell>
          <cell r="C82">
            <v>15137393349</v>
          </cell>
          <cell r="F82">
            <v>0</v>
          </cell>
          <cell r="G82">
            <v>122323</v>
          </cell>
          <cell r="J82">
            <v>0</v>
          </cell>
          <cell r="N82" t="e">
            <v>#N/A</v>
          </cell>
          <cell r="R82" t="e">
            <v>#N/A</v>
          </cell>
        </row>
        <row r="83">
          <cell r="A83">
            <v>151011</v>
          </cell>
          <cell r="B83" t="str">
            <v>Tarjetas SIM</v>
          </cell>
          <cell r="C83">
            <v>4118287106</v>
          </cell>
          <cell r="F83">
            <v>0</v>
          </cell>
          <cell r="G83">
            <v>-1709002</v>
          </cell>
          <cell r="J83">
            <v>0</v>
          </cell>
          <cell r="N83" t="e">
            <v>#N/A</v>
          </cell>
          <cell r="R83" t="e">
            <v>#N/A</v>
          </cell>
        </row>
        <row r="84">
          <cell r="A84">
            <v>151012</v>
          </cell>
          <cell r="B84" t="str">
            <v>GSM Usados</v>
          </cell>
          <cell r="C84">
            <v>260751003</v>
          </cell>
          <cell r="F84">
            <v>0</v>
          </cell>
          <cell r="G84">
            <v>-440</v>
          </cell>
          <cell r="J84">
            <v>0</v>
          </cell>
          <cell r="N84" t="e">
            <v>#N/A</v>
          </cell>
          <cell r="R84" t="e">
            <v>#N/A</v>
          </cell>
        </row>
        <row r="85">
          <cell r="A85">
            <v>151013</v>
          </cell>
          <cell r="B85" t="str">
            <v>Kits GSM</v>
          </cell>
          <cell r="C85">
            <v>215604039</v>
          </cell>
          <cell r="F85">
            <v>0</v>
          </cell>
          <cell r="G85">
            <v>0</v>
          </cell>
          <cell r="J85">
            <v>0</v>
          </cell>
          <cell r="N85" t="e">
            <v>#N/A</v>
          </cell>
          <cell r="R85" t="e">
            <v>#N/A</v>
          </cell>
        </row>
        <row r="86">
          <cell r="A86">
            <v>151098</v>
          </cell>
          <cell r="B86" t="str">
            <v>Ajuste Valuacion de Inventario</v>
          </cell>
          <cell r="C86">
            <v>-5693757328</v>
          </cell>
          <cell r="F86">
            <v>0</v>
          </cell>
          <cell r="G86">
            <v>0</v>
          </cell>
          <cell r="J86">
            <v>0</v>
          </cell>
          <cell r="N86" t="e">
            <v>#N/A</v>
          </cell>
          <cell r="R86" t="e">
            <v>#N/A</v>
          </cell>
        </row>
        <row r="87">
          <cell r="A87">
            <v>152003</v>
          </cell>
          <cell r="B87" t="str">
            <v>Bienes de Cambio en Tránsito</v>
          </cell>
          <cell r="C87">
            <v>1978471899</v>
          </cell>
          <cell r="F87">
            <v>0</v>
          </cell>
          <cell r="G87">
            <v>0</v>
          </cell>
          <cell r="J87">
            <v>0</v>
          </cell>
          <cell r="N87" t="e">
            <v>#N/A</v>
          </cell>
          <cell r="R87" t="e">
            <v>#N/A</v>
          </cell>
        </row>
        <row r="88">
          <cell r="A88">
            <v>153001</v>
          </cell>
          <cell r="B88" t="str">
            <v>Previsión Obsolescencia Bienes de Cambio</v>
          </cell>
          <cell r="C88">
            <v>-572599206</v>
          </cell>
          <cell r="F88">
            <v>0</v>
          </cell>
          <cell r="G88">
            <v>0</v>
          </cell>
          <cell r="J88">
            <v>0</v>
          </cell>
          <cell r="N88" t="e">
            <v>#N/A</v>
          </cell>
          <cell r="R88" t="e">
            <v>#N/A</v>
          </cell>
        </row>
        <row r="89">
          <cell r="A89">
            <v>155010</v>
          </cell>
          <cell r="B89" t="str">
            <v>Stock TarjetasPrepagas</v>
          </cell>
          <cell r="C89">
            <v>809903033</v>
          </cell>
          <cell r="F89">
            <v>0</v>
          </cell>
          <cell r="G89">
            <v>-1465898</v>
          </cell>
          <cell r="J89">
            <v>0</v>
          </cell>
          <cell r="N89" t="e">
            <v>#N/A</v>
          </cell>
          <cell r="R89" t="e">
            <v>#N/A</v>
          </cell>
        </row>
        <row r="90">
          <cell r="A90">
            <v>155099</v>
          </cell>
          <cell r="B90" t="str">
            <v>Diferencia Mig Bs Cambio</v>
          </cell>
          <cell r="C90">
            <v>201933666</v>
          </cell>
          <cell r="F90">
            <v>0</v>
          </cell>
          <cell r="G90">
            <v>-1465898</v>
          </cell>
          <cell r="J90">
            <v>0</v>
          </cell>
          <cell r="N90" t="e">
            <v>#N/A</v>
          </cell>
          <cell r="R90" t="e">
            <v>#N/A</v>
          </cell>
        </row>
        <row r="91">
          <cell r="A91">
            <v>160000</v>
          </cell>
          <cell r="B91" t="str">
            <v>ANTICIPO A PROVEEDORES EN DEL EXTERIOR</v>
          </cell>
          <cell r="C91">
            <v>221130915</v>
          </cell>
          <cell r="F91">
            <v>0</v>
          </cell>
          <cell r="G91">
            <v>-1465898</v>
          </cell>
          <cell r="J91">
            <v>0</v>
          </cell>
          <cell r="N91" t="e">
            <v>#N/A</v>
          </cell>
          <cell r="R91" t="e">
            <v>#N/A</v>
          </cell>
        </row>
        <row r="92">
          <cell r="A92">
            <v>160001</v>
          </cell>
          <cell r="B92" t="str">
            <v>Anticipo a despachantes de aduana</v>
          </cell>
          <cell r="C92">
            <v>511937790</v>
          </cell>
          <cell r="F92">
            <v>0</v>
          </cell>
          <cell r="G92">
            <v>0</v>
          </cell>
          <cell r="J92">
            <v>0</v>
          </cell>
          <cell r="N92" t="e">
            <v>#N/A</v>
          </cell>
          <cell r="R92" t="e">
            <v>#N/A</v>
          </cell>
        </row>
        <row r="93">
          <cell r="A93">
            <v>160002</v>
          </cell>
          <cell r="B93" t="str">
            <v>Adelantos p/gastos a rendir</v>
          </cell>
          <cell r="C93">
            <v>23802450</v>
          </cell>
          <cell r="F93">
            <v>0</v>
          </cell>
          <cell r="G93">
            <v>0</v>
          </cell>
          <cell r="J93">
            <v>0</v>
          </cell>
          <cell r="N93" t="e">
            <v>#N/A</v>
          </cell>
          <cell r="R93" t="e">
            <v>#N/A</v>
          </cell>
        </row>
        <row r="94">
          <cell r="A94">
            <v>160008</v>
          </cell>
          <cell r="B94" t="str">
            <v>IXT a Cobrar en Firme</v>
          </cell>
          <cell r="C94">
            <v>66170532</v>
          </cell>
          <cell r="F94">
            <v>0</v>
          </cell>
          <cell r="G94">
            <v>-2596614</v>
          </cell>
          <cell r="J94">
            <v>0</v>
          </cell>
          <cell r="N94" t="e">
            <v>#N/A</v>
          </cell>
          <cell r="R94" t="e">
            <v>#N/A</v>
          </cell>
        </row>
        <row r="95">
          <cell r="A95">
            <v>160009</v>
          </cell>
          <cell r="B95" t="str">
            <v>ITX Provisiones a Cobrar</v>
          </cell>
          <cell r="C95">
            <v>2441122467</v>
          </cell>
          <cell r="F95">
            <v>0</v>
          </cell>
          <cell r="G95">
            <v>-3952491</v>
          </cell>
          <cell r="J95">
            <v>0</v>
          </cell>
          <cell r="N95" t="e">
            <v>#N/A</v>
          </cell>
          <cell r="R95" t="e">
            <v>#N/A</v>
          </cell>
        </row>
        <row r="96">
          <cell r="A96">
            <v>160097</v>
          </cell>
          <cell r="B96" t="str">
            <v>Valuación Moneda extranjera Cuentas de ITX y TOLL</v>
          </cell>
          <cell r="C96">
            <v>-3631329</v>
          </cell>
          <cell r="F96">
            <v>0</v>
          </cell>
          <cell r="G96">
            <v>-3952491</v>
          </cell>
          <cell r="J96">
            <v>0</v>
          </cell>
          <cell r="N96" t="e">
            <v>#N/A</v>
          </cell>
          <cell r="R96" t="e">
            <v>#N/A</v>
          </cell>
        </row>
        <row r="97">
          <cell r="A97">
            <v>160098</v>
          </cell>
          <cell r="B97" t="str">
            <v>Valuación Moneda extranjera Cuentas de Roamnig</v>
          </cell>
          <cell r="C97">
            <v>-279341748</v>
          </cell>
          <cell r="F97">
            <v>0</v>
          </cell>
          <cell r="G97">
            <v>-3952491</v>
          </cell>
          <cell r="J97">
            <v>0</v>
          </cell>
          <cell r="N97" t="e">
            <v>#N/A</v>
          </cell>
          <cell r="R97" t="e">
            <v>#N/A</v>
          </cell>
        </row>
        <row r="98">
          <cell r="A98">
            <v>161001</v>
          </cell>
          <cell r="B98" t="str">
            <v>Agentes</v>
          </cell>
          <cell r="C98">
            <v>32172625167</v>
          </cell>
          <cell r="F98">
            <v>0</v>
          </cell>
          <cell r="G98">
            <v>-3952491</v>
          </cell>
          <cell r="J98">
            <v>0</v>
          </cell>
          <cell r="N98" t="e">
            <v>#N/A</v>
          </cell>
          <cell r="R98" t="e">
            <v>#N/A</v>
          </cell>
        </row>
        <row r="99">
          <cell r="A99">
            <v>161005</v>
          </cell>
          <cell r="B99" t="str">
            <v xml:space="preserve"> N.Crédito a Recibir Comis. Agen.</v>
          </cell>
          <cell r="C99">
            <v>455506962</v>
          </cell>
          <cell r="F99">
            <v>0</v>
          </cell>
          <cell r="G99">
            <v>-3952491</v>
          </cell>
          <cell r="J99">
            <v>0</v>
          </cell>
          <cell r="N99" t="e">
            <v>#N/A</v>
          </cell>
          <cell r="R99" t="e">
            <v>#N/A</v>
          </cell>
        </row>
        <row r="100">
          <cell r="A100">
            <v>161006</v>
          </cell>
          <cell r="B100" t="str">
            <v>Agentes Manual</v>
          </cell>
          <cell r="C100">
            <v>-145148627</v>
          </cell>
          <cell r="F100">
            <v>0</v>
          </cell>
          <cell r="G100">
            <v>-3952491</v>
          </cell>
          <cell r="J100">
            <v>0</v>
          </cell>
          <cell r="N100" t="e">
            <v>#N/A</v>
          </cell>
          <cell r="R100" t="e">
            <v>#N/A</v>
          </cell>
        </row>
        <row r="101">
          <cell r="A101">
            <v>161013</v>
          </cell>
          <cell r="B101" t="str">
            <v>Adelantos  Agentes</v>
          </cell>
          <cell r="C101">
            <v>531302440</v>
          </cell>
          <cell r="F101">
            <v>0</v>
          </cell>
          <cell r="G101">
            <v>-3952491</v>
          </cell>
          <cell r="J101">
            <v>0</v>
          </cell>
          <cell r="N101" t="e">
            <v>#N/A</v>
          </cell>
          <cell r="R101" t="e">
            <v>#N/A</v>
          </cell>
        </row>
        <row r="102">
          <cell r="A102">
            <v>161014</v>
          </cell>
          <cell r="B102" t="str">
            <v>Tarjetas de Créditos Dealers</v>
          </cell>
          <cell r="C102">
            <v>11274249</v>
          </cell>
          <cell r="F102">
            <v>0</v>
          </cell>
          <cell r="G102">
            <v>228</v>
          </cell>
          <cell r="J102">
            <v>0</v>
          </cell>
          <cell r="N102" t="e">
            <v>#N/A</v>
          </cell>
          <cell r="R102" t="e">
            <v>#N/A</v>
          </cell>
        </row>
        <row r="103">
          <cell r="A103">
            <v>161101</v>
          </cell>
          <cell r="B103" t="str">
            <v>Agentes Interfase Maveric</v>
          </cell>
          <cell r="C103">
            <v>5418767720</v>
          </cell>
          <cell r="F103">
            <v>0</v>
          </cell>
          <cell r="G103">
            <v>228</v>
          </cell>
          <cell r="J103">
            <v>0</v>
          </cell>
          <cell r="N103" t="e">
            <v>#N/A</v>
          </cell>
          <cell r="R103" t="e">
            <v>#N/A</v>
          </cell>
        </row>
        <row r="104">
          <cell r="A104">
            <v>162002</v>
          </cell>
          <cell r="B104" t="str">
            <v>Adelantos de sueldo a empleados</v>
          </cell>
          <cell r="C104">
            <v>91719393</v>
          </cell>
          <cell r="F104">
            <v>0</v>
          </cell>
          <cell r="G104">
            <v>-4891878</v>
          </cell>
          <cell r="J104">
            <v>0</v>
          </cell>
          <cell r="N104" t="e">
            <v>#N/A</v>
          </cell>
          <cell r="R104" t="e">
            <v>#N/A</v>
          </cell>
        </row>
        <row r="105">
          <cell r="A105">
            <v>163001</v>
          </cell>
          <cell r="B105" t="str">
            <v>ANTICIPO A PROVEEDORES LOCALES</v>
          </cell>
          <cell r="C105">
            <v>24398153019</v>
          </cell>
          <cell r="F105">
            <v>0</v>
          </cell>
          <cell r="G105">
            <v>-1296894</v>
          </cell>
          <cell r="J105">
            <v>0</v>
          </cell>
          <cell r="N105" t="e">
            <v>#N/A</v>
          </cell>
          <cell r="R105" t="e">
            <v>#N/A</v>
          </cell>
        </row>
        <row r="106">
          <cell r="A106">
            <v>163002</v>
          </cell>
          <cell r="B106" t="str">
            <v>Facturación a cobrar Interconexion (Ds. CPP)</v>
          </cell>
          <cell r="C106">
            <v>12818671683</v>
          </cell>
          <cell r="F106">
            <v>0</v>
          </cell>
          <cell r="G106">
            <v>-1296894</v>
          </cell>
          <cell r="J106">
            <v>0</v>
          </cell>
          <cell r="N106" t="e">
            <v>#N/A</v>
          </cell>
          <cell r="R106" t="e">
            <v>#N/A</v>
          </cell>
        </row>
        <row r="107">
          <cell r="A107">
            <v>163005</v>
          </cell>
          <cell r="B107" t="str">
            <v>Crédito No Clientes - Bienes de Uso</v>
          </cell>
          <cell r="C107">
            <v>39432001</v>
          </cell>
          <cell r="F107">
            <v>0</v>
          </cell>
          <cell r="G107">
            <v>0</v>
          </cell>
          <cell r="J107">
            <v>0</v>
          </cell>
          <cell r="N107" t="e">
            <v>#N/A</v>
          </cell>
          <cell r="R107" t="e">
            <v>#N/A</v>
          </cell>
        </row>
        <row r="108">
          <cell r="A108">
            <v>165001</v>
          </cell>
          <cell r="B108" t="str">
            <v>Gs.Pag. por Adel. Alq. Sitios</v>
          </cell>
          <cell r="C108">
            <v>4397745944</v>
          </cell>
          <cell r="F108">
            <v>0</v>
          </cell>
          <cell r="G108">
            <v>0</v>
          </cell>
          <cell r="J108">
            <v>0</v>
          </cell>
          <cell r="N108" t="e">
            <v>#N/A</v>
          </cell>
          <cell r="R108" t="e">
            <v>#N/A</v>
          </cell>
        </row>
        <row r="109">
          <cell r="A109">
            <v>165002</v>
          </cell>
          <cell r="B109" t="str">
            <v>Gs.Pag. por Adel. Alq. Edif.</v>
          </cell>
          <cell r="C109">
            <v>497341241</v>
          </cell>
          <cell r="F109">
            <v>0</v>
          </cell>
          <cell r="G109">
            <v>0</v>
          </cell>
          <cell r="J109">
            <v>0</v>
          </cell>
          <cell r="N109" t="e">
            <v>#N/A</v>
          </cell>
          <cell r="R109" t="e">
            <v>#N/A</v>
          </cell>
        </row>
        <row r="110">
          <cell r="A110">
            <v>165003</v>
          </cell>
          <cell r="B110" t="str">
            <v>Gs.Pag. por Adel. Seguros</v>
          </cell>
          <cell r="C110">
            <v>173349174</v>
          </cell>
          <cell r="F110">
            <v>0</v>
          </cell>
          <cell r="G110">
            <v>0</v>
          </cell>
          <cell r="J110">
            <v>0</v>
          </cell>
          <cell r="N110" t="e">
            <v>#N/A</v>
          </cell>
          <cell r="R110" t="e">
            <v>#N/A</v>
          </cell>
        </row>
        <row r="111">
          <cell r="A111">
            <v>165009</v>
          </cell>
          <cell r="B111" t="str">
            <v>Conatel Arancel anual pagado por adelant</v>
          </cell>
          <cell r="C111">
            <v>0</v>
          </cell>
          <cell r="F111">
            <v>0</v>
          </cell>
          <cell r="G111">
            <v>0</v>
          </cell>
          <cell r="J111">
            <v>0</v>
          </cell>
          <cell r="N111" t="e">
            <v>#N/A</v>
          </cell>
          <cell r="R111" t="e">
            <v>#N/A</v>
          </cell>
        </row>
        <row r="112">
          <cell r="A112">
            <v>165010</v>
          </cell>
          <cell r="B112" t="str">
            <v>Enlace de microondas pagado por adelanta</v>
          </cell>
          <cell r="C112">
            <v>0</v>
          </cell>
          <cell r="F112">
            <v>0</v>
          </cell>
          <cell r="G112">
            <v>0</v>
          </cell>
          <cell r="J112">
            <v>0</v>
          </cell>
          <cell r="N112" t="e">
            <v>#N/A</v>
          </cell>
          <cell r="R112" t="e">
            <v>#N/A</v>
          </cell>
        </row>
        <row r="113">
          <cell r="A113">
            <v>166001</v>
          </cell>
          <cell r="B113" t="str">
            <v>Cuentas Varias por Cobrar Dep Gtia Alq. Inmuebles</v>
          </cell>
          <cell r="C113">
            <v>249875357</v>
          </cell>
          <cell r="F113">
            <v>0</v>
          </cell>
          <cell r="G113">
            <v>42483</v>
          </cell>
          <cell r="J113">
            <v>0</v>
          </cell>
          <cell r="N113" t="e">
            <v>#N/A</v>
          </cell>
          <cell r="R113" t="e">
            <v>#N/A</v>
          </cell>
        </row>
        <row r="114">
          <cell r="A114">
            <v>166004</v>
          </cell>
          <cell r="B114" t="str">
            <v>Intereses pagados por Adelantado</v>
          </cell>
          <cell r="C114">
            <v>172718819</v>
          </cell>
          <cell r="F114">
            <v>0</v>
          </cell>
          <cell r="G114">
            <v>42483</v>
          </cell>
          <cell r="J114">
            <v>0</v>
          </cell>
          <cell r="N114" t="e">
            <v>#N/A</v>
          </cell>
          <cell r="R114" t="e">
            <v>#N/A</v>
          </cell>
        </row>
        <row r="115">
          <cell r="A115">
            <v>168001</v>
          </cell>
          <cell r="B115" t="str">
            <v>Deposito de Garantias</v>
          </cell>
          <cell r="C115">
            <v>29318000</v>
          </cell>
          <cell r="F115">
            <v>0</v>
          </cell>
          <cell r="G115">
            <v>42483</v>
          </cell>
          <cell r="J115">
            <v>0</v>
          </cell>
          <cell r="N115" t="e">
            <v>#N/A</v>
          </cell>
          <cell r="R115" t="e">
            <v>#N/A</v>
          </cell>
        </row>
        <row r="116">
          <cell r="A116">
            <v>169501</v>
          </cell>
          <cell r="B116" t="str">
            <v>Repuestos en Stock</v>
          </cell>
          <cell r="C116">
            <v>12636006</v>
          </cell>
          <cell r="F116">
            <v>0</v>
          </cell>
          <cell r="G116">
            <v>42483</v>
          </cell>
          <cell r="J116">
            <v>0</v>
          </cell>
          <cell r="N116" t="e">
            <v>#N/A</v>
          </cell>
          <cell r="R116" t="e">
            <v>#N/A</v>
          </cell>
        </row>
        <row r="117">
          <cell r="A117">
            <v>169502</v>
          </cell>
          <cell r="B117" t="str">
            <v>Stock Materiales para Proyectos</v>
          </cell>
          <cell r="C117">
            <v>708327389</v>
          </cell>
          <cell r="F117">
            <v>0</v>
          </cell>
          <cell r="G117">
            <v>42483</v>
          </cell>
          <cell r="J117">
            <v>0</v>
          </cell>
          <cell r="N117" t="e">
            <v>#N/A</v>
          </cell>
          <cell r="R117" t="e">
            <v>#N/A</v>
          </cell>
        </row>
        <row r="118">
          <cell r="A118">
            <v>169504</v>
          </cell>
          <cell r="B118" t="str">
            <v>Bienes en transito filiales</v>
          </cell>
          <cell r="C118">
            <v>111481920</v>
          </cell>
          <cell r="F118">
            <v>0</v>
          </cell>
          <cell r="G118">
            <v>42483</v>
          </cell>
          <cell r="J118">
            <v>0</v>
          </cell>
          <cell r="N118" t="e">
            <v>#N/A</v>
          </cell>
          <cell r="R118" t="e">
            <v>#N/A</v>
          </cell>
        </row>
        <row r="119">
          <cell r="A119">
            <v>171003</v>
          </cell>
          <cell r="B119" t="str">
            <v>gastos pagados por adelantado</v>
          </cell>
          <cell r="C119">
            <v>1856586328</v>
          </cell>
          <cell r="F119">
            <v>0</v>
          </cell>
          <cell r="G119">
            <v>42483</v>
          </cell>
          <cell r="J119">
            <v>0</v>
          </cell>
          <cell r="N119" t="e">
            <v>#N/A</v>
          </cell>
          <cell r="R119" t="e">
            <v>#N/A</v>
          </cell>
        </row>
        <row r="120">
          <cell r="A120">
            <v>200001</v>
          </cell>
          <cell r="B120" t="str">
            <v>Red Terrenos</v>
          </cell>
          <cell r="C120">
            <v>963804065</v>
          </cell>
          <cell r="F120">
            <v>0</v>
          </cell>
          <cell r="G120">
            <v>42483</v>
          </cell>
          <cell r="J120">
            <v>0</v>
          </cell>
          <cell r="N120" t="e">
            <v>#N/A</v>
          </cell>
          <cell r="R120" t="e">
            <v>#N/A</v>
          </cell>
        </row>
        <row r="121">
          <cell r="A121">
            <v>200002</v>
          </cell>
          <cell r="B121" t="str">
            <v>Red Construcción Sitios</v>
          </cell>
          <cell r="C121">
            <v>34705917775</v>
          </cell>
          <cell r="F121">
            <v>0</v>
          </cell>
          <cell r="G121">
            <v>42483</v>
          </cell>
          <cell r="J121">
            <v>0</v>
          </cell>
          <cell r="N121" t="e">
            <v>#N/A</v>
          </cell>
          <cell r="R121" t="e">
            <v>#N/A</v>
          </cell>
        </row>
        <row r="122">
          <cell r="A122">
            <v>200003</v>
          </cell>
          <cell r="B122" t="str">
            <v>Red Equipos Celular</v>
          </cell>
          <cell r="C122">
            <v>198153613801</v>
          </cell>
          <cell r="F122">
            <v>0</v>
          </cell>
          <cell r="G122">
            <v>42483</v>
          </cell>
          <cell r="J122">
            <v>0</v>
          </cell>
          <cell r="N122" t="e">
            <v>#N/A</v>
          </cell>
          <cell r="R122" t="e">
            <v>#N/A</v>
          </cell>
        </row>
        <row r="123">
          <cell r="A123">
            <v>200004</v>
          </cell>
          <cell r="B123" t="str">
            <v>Red Equipos Transmisión</v>
          </cell>
          <cell r="C123">
            <v>97014958585</v>
          </cell>
          <cell r="F123">
            <v>0</v>
          </cell>
          <cell r="G123">
            <v>42483</v>
          </cell>
          <cell r="J123">
            <v>0</v>
          </cell>
          <cell r="N123" t="e">
            <v>#N/A</v>
          </cell>
          <cell r="R123" t="e">
            <v>#N/A</v>
          </cell>
        </row>
        <row r="124">
          <cell r="A124">
            <v>200005</v>
          </cell>
          <cell r="B124" t="str">
            <v>Red Equipos Conmutación</v>
          </cell>
          <cell r="C124">
            <v>91174585323</v>
          </cell>
          <cell r="F124">
            <v>0</v>
          </cell>
          <cell r="G124">
            <v>42483</v>
          </cell>
          <cell r="J124">
            <v>0</v>
          </cell>
          <cell r="N124" t="e">
            <v>#N/A</v>
          </cell>
          <cell r="R124" t="e">
            <v>#N/A</v>
          </cell>
        </row>
        <row r="125">
          <cell r="A125">
            <v>200006</v>
          </cell>
          <cell r="B125" t="str">
            <v>Red Equipos de Medición</v>
          </cell>
          <cell r="C125">
            <v>2605374383</v>
          </cell>
          <cell r="F125">
            <v>0</v>
          </cell>
          <cell r="G125">
            <v>42483</v>
          </cell>
          <cell r="J125">
            <v>0</v>
          </cell>
          <cell r="N125" t="e">
            <v>#N/A</v>
          </cell>
          <cell r="R125" t="e">
            <v>#N/A</v>
          </cell>
        </row>
        <row r="126">
          <cell r="A126">
            <v>200007</v>
          </cell>
          <cell r="B126" t="str">
            <v>Red Equipos de Apoyo</v>
          </cell>
          <cell r="C126">
            <v>2830351231</v>
          </cell>
          <cell r="F126">
            <v>0</v>
          </cell>
          <cell r="G126">
            <v>42483</v>
          </cell>
          <cell r="J126">
            <v>0</v>
          </cell>
          <cell r="N126" t="e">
            <v>#N/A</v>
          </cell>
          <cell r="R126" t="e">
            <v>#N/A</v>
          </cell>
        </row>
        <row r="127">
          <cell r="A127">
            <v>200008</v>
          </cell>
          <cell r="B127" t="str">
            <v>Red Vehiculos</v>
          </cell>
          <cell r="C127">
            <v>876202333</v>
          </cell>
          <cell r="F127">
            <v>0</v>
          </cell>
          <cell r="G127">
            <v>42483</v>
          </cell>
          <cell r="J127">
            <v>0</v>
          </cell>
          <cell r="N127" t="e">
            <v>#N/A</v>
          </cell>
          <cell r="R127" t="e">
            <v>#N/A</v>
          </cell>
        </row>
        <row r="128">
          <cell r="A128">
            <v>200012</v>
          </cell>
          <cell r="B128" t="str">
            <v>Red Edificios PCS</v>
          </cell>
          <cell r="C128">
            <v>1842128841</v>
          </cell>
          <cell r="F128">
            <v>0</v>
          </cell>
          <cell r="G128">
            <v>42483</v>
          </cell>
          <cell r="J128">
            <v>0</v>
          </cell>
          <cell r="N128" t="e">
            <v>#N/A</v>
          </cell>
          <cell r="R128" t="e">
            <v>#N/A</v>
          </cell>
        </row>
        <row r="129">
          <cell r="A129">
            <v>200013</v>
          </cell>
          <cell r="B129" t="str">
            <v>Obras civiles</v>
          </cell>
          <cell r="C129">
            <v>115669345384</v>
          </cell>
          <cell r="F129">
            <v>0</v>
          </cell>
          <cell r="G129">
            <v>42483</v>
          </cell>
          <cell r="J129">
            <v>0</v>
          </cell>
          <cell r="N129" t="e">
            <v>#N/A</v>
          </cell>
          <cell r="R129" t="e">
            <v>#N/A</v>
          </cell>
        </row>
        <row r="130">
          <cell r="A130">
            <v>200014</v>
          </cell>
          <cell r="B130" t="str">
            <v>Generadores</v>
          </cell>
          <cell r="C130">
            <v>5899150939</v>
          </cell>
          <cell r="F130">
            <v>0</v>
          </cell>
          <cell r="G130">
            <v>42483</v>
          </cell>
          <cell r="J130">
            <v>0</v>
          </cell>
          <cell r="N130" t="e">
            <v>#N/A</v>
          </cell>
          <cell r="R130" t="e">
            <v>#N/A</v>
          </cell>
        </row>
        <row r="131">
          <cell r="A131">
            <v>200049</v>
          </cell>
          <cell r="B131" t="str">
            <v>Importaciones en curso-activo fijo</v>
          </cell>
          <cell r="C131">
            <v>411695076</v>
          </cell>
          <cell r="F131">
            <v>0</v>
          </cell>
          <cell r="G131">
            <v>42483</v>
          </cell>
          <cell r="J131">
            <v>0</v>
          </cell>
          <cell r="N131" t="e">
            <v>#N/A</v>
          </cell>
          <cell r="R131" t="e">
            <v>#N/A</v>
          </cell>
        </row>
        <row r="132">
          <cell r="A132">
            <v>200059</v>
          </cell>
          <cell r="B132" t="str">
            <v>Previsión Otros Activos Fijos</v>
          </cell>
          <cell r="C132">
            <v>1</v>
          </cell>
          <cell r="F132">
            <v>0</v>
          </cell>
          <cell r="G132">
            <v>42483</v>
          </cell>
          <cell r="J132">
            <v>0</v>
          </cell>
          <cell r="N132" t="e">
            <v>#N/A</v>
          </cell>
          <cell r="R132" t="e">
            <v>#N/A</v>
          </cell>
        </row>
        <row r="133">
          <cell r="A133">
            <v>200101</v>
          </cell>
          <cell r="B133" t="str">
            <v>Depreciación Ac. Red Construcción Sitios</v>
          </cell>
          <cell r="C133">
            <v>-14987679874</v>
          </cell>
          <cell r="F133">
            <v>0</v>
          </cell>
          <cell r="G133">
            <v>42483</v>
          </cell>
          <cell r="J133">
            <v>0</v>
          </cell>
          <cell r="N133" t="e">
            <v>#N/A</v>
          </cell>
          <cell r="R133" t="e">
            <v>#N/A</v>
          </cell>
        </row>
        <row r="134">
          <cell r="A134">
            <v>200102</v>
          </cell>
          <cell r="B134" t="str">
            <v>Depreciación Ac. Red Celular</v>
          </cell>
          <cell r="C134">
            <v>-55282367605</v>
          </cell>
          <cell r="F134">
            <v>0</v>
          </cell>
          <cell r="G134">
            <v>42483</v>
          </cell>
          <cell r="J134">
            <v>0</v>
          </cell>
          <cell r="N134" t="e">
            <v>#N/A</v>
          </cell>
          <cell r="R134" t="e">
            <v>#N/A</v>
          </cell>
        </row>
        <row r="135">
          <cell r="A135">
            <v>200103</v>
          </cell>
          <cell r="B135" t="str">
            <v>Depreciación Ac.Red. Eq.Transmisión</v>
          </cell>
          <cell r="C135">
            <v>-24534342056</v>
          </cell>
          <cell r="F135">
            <v>0</v>
          </cell>
          <cell r="G135">
            <v>42483</v>
          </cell>
          <cell r="J135">
            <v>0</v>
          </cell>
          <cell r="N135" t="e">
            <v>#N/A</v>
          </cell>
          <cell r="R135" t="e">
            <v>#N/A</v>
          </cell>
        </row>
        <row r="136">
          <cell r="A136">
            <v>200104</v>
          </cell>
          <cell r="B136" t="str">
            <v>Depreciación Ac.Red. Antenas Eq. de Conmutación</v>
          </cell>
          <cell r="C136">
            <v>-19496964600</v>
          </cell>
          <cell r="F136">
            <v>0</v>
          </cell>
          <cell r="G136">
            <v>42483</v>
          </cell>
          <cell r="J136">
            <v>0</v>
          </cell>
          <cell r="N136" t="e">
            <v>#N/A</v>
          </cell>
          <cell r="R136" t="e">
            <v>#N/A</v>
          </cell>
        </row>
        <row r="137">
          <cell r="A137">
            <v>200105</v>
          </cell>
          <cell r="B137" t="str">
            <v>Depreciación Ac.Red Equipos de Medición</v>
          </cell>
          <cell r="C137">
            <v>-2045488950</v>
          </cell>
          <cell r="F137">
            <v>0</v>
          </cell>
          <cell r="G137">
            <v>42483</v>
          </cell>
          <cell r="J137">
            <v>0</v>
          </cell>
          <cell r="N137" t="e">
            <v>#N/A</v>
          </cell>
          <cell r="R137" t="e">
            <v>#N/A</v>
          </cell>
        </row>
        <row r="138">
          <cell r="A138">
            <v>200106</v>
          </cell>
          <cell r="B138" t="str">
            <v>Depreciación Ac.Red Equipos de Apoyo</v>
          </cell>
          <cell r="C138">
            <v>-1585280362</v>
          </cell>
          <cell r="F138">
            <v>0</v>
          </cell>
          <cell r="G138">
            <v>42483</v>
          </cell>
          <cell r="J138">
            <v>0</v>
          </cell>
          <cell r="N138" t="e">
            <v>#N/A</v>
          </cell>
          <cell r="R138" t="e">
            <v>#N/A</v>
          </cell>
        </row>
        <row r="139">
          <cell r="A139">
            <v>200107</v>
          </cell>
          <cell r="B139" t="str">
            <v>Depreciación Ac.Red Vehiculos</v>
          </cell>
          <cell r="C139">
            <v>-654635605</v>
          </cell>
          <cell r="F139">
            <v>0</v>
          </cell>
          <cell r="G139">
            <v>42483</v>
          </cell>
          <cell r="J139">
            <v>0</v>
          </cell>
          <cell r="N139" t="e">
            <v>#N/A</v>
          </cell>
          <cell r="R139" t="e">
            <v>#N/A</v>
          </cell>
        </row>
        <row r="140">
          <cell r="A140">
            <v>200111</v>
          </cell>
          <cell r="B140" t="str">
            <v>Depreciaciones Edificios</v>
          </cell>
          <cell r="C140">
            <v>-86217931</v>
          </cell>
          <cell r="F140">
            <v>0</v>
          </cell>
          <cell r="G140">
            <v>42483</v>
          </cell>
          <cell r="J140">
            <v>0</v>
          </cell>
          <cell r="N140" t="e">
            <v>#N/A</v>
          </cell>
          <cell r="R140" t="e">
            <v>#N/A</v>
          </cell>
        </row>
        <row r="141">
          <cell r="A141">
            <v>200113</v>
          </cell>
          <cell r="B141" t="str">
            <v>Depreciaciones obras civiles</v>
          </cell>
          <cell r="C141">
            <v>-19606961856</v>
          </cell>
          <cell r="F141">
            <v>0</v>
          </cell>
          <cell r="G141">
            <v>42483</v>
          </cell>
          <cell r="J141">
            <v>0</v>
          </cell>
          <cell r="N141" t="e">
            <v>#N/A</v>
          </cell>
          <cell r="R141" t="e">
            <v>#N/A</v>
          </cell>
        </row>
        <row r="142">
          <cell r="A142">
            <v>200114</v>
          </cell>
          <cell r="B142" t="str">
            <v>Depreciaciones generadores</v>
          </cell>
          <cell r="C142">
            <v>-3029208322</v>
          </cell>
          <cell r="F142">
            <v>0</v>
          </cell>
          <cell r="G142">
            <v>42483</v>
          </cell>
          <cell r="J142">
            <v>0</v>
          </cell>
          <cell r="N142" t="e">
            <v>#N/A</v>
          </cell>
          <cell r="R142" t="e">
            <v>#N/A</v>
          </cell>
        </row>
        <row r="143">
          <cell r="A143">
            <v>200304</v>
          </cell>
          <cell r="B143" t="str">
            <v>No de la Red Equipos de Computación</v>
          </cell>
          <cell r="C143">
            <v>11792302335</v>
          </cell>
          <cell r="F143">
            <v>0</v>
          </cell>
          <cell r="G143">
            <v>42483</v>
          </cell>
          <cell r="J143">
            <v>0</v>
          </cell>
          <cell r="N143" t="e">
            <v>#N/A</v>
          </cell>
          <cell r="R143" t="e">
            <v>#N/A</v>
          </cell>
        </row>
        <row r="144">
          <cell r="A144">
            <v>200305</v>
          </cell>
          <cell r="B144" t="str">
            <v>No de la Red Muebles y Equipos de Oficina</v>
          </cell>
          <cell r="C144">
            <v>3227897201</v>
          </cell>
          <cell r="F144">
            <v>0</v>
          </cell>
          <cell r="G144">
            <v>42483</v>
          </cell>
          <cell r="J144">
            <v>0</v>
          </cell>
          <cell r="N144" t="e">
            <v>#N/A</v>
          </cell>
          <cell r="R144" t="e">
            <v>#N/A</v>
          </cell>
        </row>
        <row r="145">
          <cell r="A145">
            <v>200308</v>
          </cell>
          <cell r="B145" t="str">
            <v>Software constable administrativo</v>
          </cell>
          <cell r="C145">
            <v>492873750</v>
          </cell>
          <cell r="F145">
            <v>0</v>
          </cell>
          <cell r="G145">
            <v>42483</v>
          </cell>
          <cell r="J145">
            <v>0</v>
          </cell>
          <cell r="N145" t="e">
            <v>#N/A</v>
          </cell>
          <cell r="R145" t="e">
            <v>#N/A</v>
          </cell>
        </row>
        <row r="146">
          <cell r="A146">
            <v>200309</v>
          </cell>
          <cell r="B146" t="str">
            <v>Aplicaciones para PC's</v>
          </cell>
          <cell r="C146">
            <v>1597996846</v>
          </cell>
          <cell r="F146">
            <v>0</v>
          </cell>
          <cell r="G146">
            <v>42483</v>
          </cell>
          <cell r="J146">
            <v>0</v>
          </cell>
          <cell r="N146" t="e">
            <v>#N/A</v>
          </cell>
          <cell r="R146" t="e">
            <v>#N/A</v>
          </cell>
        </row>
        <row r="147">
          <cell r="A147">
            <v>200310</v>
          </cell>
          <cell r="B147" t="str">
            <v>Otros softwares</v>
          </cell>
          <cell r="C147">
            <v>3249730728</v>
          </cell>
          <cell r="F147">
            <v>0</v>
          </cell>
          <cell r="G147">
            <v>42483</v>
          </cell>
          <cell r="J147">
            <v>0</v>
          </cell>
          <cell r="N147" t="e">
            <v>#N/A</v>
          </cell>
          <cell r="R147" t="e">
            <v>#N/A</v>
          </cell>
        </row>
        <row r="148">
          <cell r="A148">
            <v>200311</v>
          </cell>
          <cell r="B148" t="str">
            <v>Equipos de Informática - Notebooks</v>
          </cell>
          <cell r="C148">
            <v>438927089</v>
          </cell>
          <cell r="F148">
            <v>0</v>
          </cell>
          <cell r="G148">
            <v>42483</v>
          </cell>
          <cell r="J148">
            <v>0</v>
          </cell>
          <cell r="N148" t="e">
            <v>#N/A</v>
          </cell>
          <cell r="R148" t="e">
            <v>#N/A</v>
          </cell>
        </row>
        <row r="149">
          <cell r="A149">
            <v>200312</v>
          </cell>
          <cell r="B149" t="str">
            <v>Equipos de aire acondicionado</v>
          </cell>
          <cell r="C149">
            <v>803347033</v>
          </cell>
          <cell r="F149">
            <v>0</v>
          </cell>
          <cell r="G149">
            <v>42483</v>
          </cell>
          <cell r="J149">
            <v>0</v>
          </cell>
          <cell r="N149" t="e">
            <v>#N/A</v>
          </cell>
          <cell r="R149" t="e">
            <v>#N/A</v>
          </cell>
        </row>
        <row r="150">
          <cell r="A150">
            <v>200313</v>
          </cell>
          <cell r="B150" t="str">
            <v>Muebles y útiles</v>
          </cell>
          <cell r="C150">
            <v>1721971586</v>
          </cell>
          <cell r="F150">
            <v>0</v>
          </cell>
          <cell r="G150">
            <v>42483</v>
          </cell>
          <cell r="J150">
            <v>0</v>
          </cell>
          <cell r="N150" t="e">
            <v>#N/A</v>
          </cell>
          <cell r="R150" t="e">
            <v>#N/A</v>
          </cell>
        </row>
        <row r="151">
          <cell r="A151">
            <v>200403</v>
          </cell>
          <cell r="B151" t="str">
            <v>Depreciación Ac.No Red Equipos y Computación</v>
          </cell>
          <cell r="C151">
            <v>-7940403412</v>
          </cell>
          <cell r="F151">
            <v>0</v>
          </cell>
          <cell r="G151">
            <v>42483</v>
          </cell>
          <cell r="J151">
            <v>0</v>
          </cell>
          <cell r="N151" t="e">
            <v>#N/A</v>
          </cell>
          <cell r="R151" t="e">
            <v>#N/A</v>
          </cell>
        </row>
        <row r="152">
          <cell r="A152">
            <v>200404</v>
          </cell>
          <cell r="B152" t="str">
            <v>Depreciación Ac.No Red Muebles y Equipos de Oficin</v>
          </cell>
          <cell r="C152">
            <v>-1862212896</v>
          </cell>
          <cell r="F152">
            <v>0</v>
          </cell>
          <cell r="G152">
            <v>42483</v>
          </cell>
          <cell r="J152">
            <v>0</v>
          </cell>
          <cell r="N152" t="e">
            <v>#N/A</v>
          </cell>
          <cell r="R152" t="e">
            <v>#N/A</v>
          </cell>
        </row>
        <row r="153">
          <cell r="A153">
            <v>200408</v>
          </cell>
          <cell r="B153" t="str">
            <v>Depreciaciones software contable adminis</v>
          </cell>
          <cell r="C153">
            <v>-98574751</v>
          </cell>
          <cell r="F153">
            <v>0</v>
          </cell>
          <cell r="G153">
            <v>42483</v>
          </cell>
          <cell r="J153">
            <v>0</v>
          </cell>
          <cell r="N153" t="e">
            <v>#N/A</v>
          </cell>
          <cell r="R153" t="e">
            <v>#N/A</v>
          </cell>
        </row>
        <row r="154">
          <cell r="A154">
            <v>200409</v>
          </cell>
          <cell r="B154" t="str">
            <v>Deprec Aplicaciones para PC's Revaluo</v>
          </cell>
          <cell r="C154">
            <v>-1103204288</v>
          </cell>
          <cell r="F154">
            <v>0</v>
          </cell>
          <cell r="G154">
            <v>42483</v>
          </cell>
          <cell r="J154">
            <v>0</v>
          </cell>
          <cell r="N154" t="e">
            <v>#N/A</v>
          </cell>
          <cell r="R154" t="e">
            <v>#N/A</v>
          </cell>
        </row>
        <row r="155">
          <cell r="A155">
            <v>200410</v>
          </cell>
          <cell r="B155" t="str">
            <v>Depreciaciones Otros softwares</v>
          </cell>
          <cell r="C155">
            <v>-2038188054</v>
          </cell>
          <cell r="F155">
            <v>0</v>
          </cell>
          <cell r="G155">
            <v>42483</v>
          </cell>
          <cell r="J155">
            <v>0</v>
          </cell>
          <cell r="N155" t="e">
            <v>#N/A</v>
          </cell>
          <cell r="R155" t="e">
            <v>#N/A</v>
          </cell>
        </row>
        <row r="156">
          <cell r="A156">
            <v>200411</v>
          </cell>
          <cell r="B156" t="str">
            <v>Depreciación Equipos Inform - Noteb</v>
          </cell>
          <cell r="C156">
            <v>-318171845</v>
          </cell>
          <cell r="F156">
            <v>0</v>
          </cell>
          <cell r="G156">
            <v>-54411</v>
          </cell>
          <cell r="J156">
            <v>0</v>
          </cell>
          <cell r="N156" t="e">
            <v>#N/A</v>
          </cell>
          <cell r="R156" t="e">
            <v>#N/A</v>
          </cell>
        </row>
        <row r="157">
          <cell r="A157">
            <v>200412</v>
          </cell>
          <cell r="B157" t="str">
            <v>Depreciaciones equipos de aire acondicio</v>
          </cell>
          <cell r="C157">
            <v>-473445916</v>
          </cell>
          <cell r="F157">
            <v>0</v>
          </cell>
          <cell r="G157">
            <v>11798</v>
          </cell>
          <cell r="J157">
            <v>0</v>
          </cell>
          <cell r="N157" t="e">
            <v>#N/A</v>
          </cell>
          <cell r="R157" t="e">
            <v>#N/A</v>
          </cell>
        </row>
        <row r="158">
          <cell r="A158">
            <v>200413</v>
          </cell>
          <cell r="B158" t="str">
            <v>Depreciaciones muebles y útiles</v>
          </cell>
          <cell r="C158">
            <v>-1321094468</v>
          </cell>
          <cell r="F158">
            <v>0</v>
          </cell>
          <cell r="G158">
            <v>0</v>
          </cell>
          <cell r="J158">
            <v>0</v>
          </cell>
          <cell r="N158" t="e">
            <v>#N/A</v>
          </cell>
          <cell r="R158" t="e">
            <v>#N/A</v>
          </cell>
        </row>
        <row r="159">
          <cell r="A159">
            <v>200501</v>
          </cell>
          <cell r="B159" t="str">
            <v>Obra en Curso Medidas de Inversión</v>
          </cell>
          <cell r="C159">
            <v>0</v>
          </cell>
          <cell r="F159">
            <v>0</v>
          </cell>
          <cell r="G159">
            <v>0</v>
          </cell>
          <cell r="J159">
            <v>0</v>
          </cell>
          <cell r="N159" t="e">
            <v>#N/A</v>
          </cell>
          <cell r="R159" t="e">
            <v>#N/A</v>
          </cell>
        </row>
        <row r="160">
          <cell r="A160">
            <v>200512</v>
          </cell>
          <cell r="B160" t="str">
            <v>Obras en Curso de la Red</v>
          </cell>
          <cell r="C160">
            <v>2058043581</v>
          </cell>
          <cell r="F160">
            <v>0</v>
          </cell>
          <cell r="G160">
            <v>0</v>
          </cell>
          <cell r="J160">
            <v>0</v>
          </cell>
          <cell r="N160" t="e">
            <v>#N/A</v>
          </cell>
          <cell r="R160" t="e">
            <v>#N/A</v>
          </cell>
        </row>
        <row r="161">
          <cell r="A161">
            <v>200517</v>
          </cell>
          <cell r="B161" t="str">
            <v>Obra en curso Non Network BIENES DE USO</v>
          </cell>
          <cell r="C161">
            <v>0</v>
          </cell>
          <cell r="F161">
            <v>0</v>
          </cell>
          <cell r="G161">
            <v>0</v>
          </cell>
          <cell r="J161">
            <v>0</v>
          </cell>
          <cell r="N161" t="e">
            <v>#N/A</v>
          </cell>
          <cell r="R161" t="e">
            <v>#N/A</v>
          </cell>
        </row>
        <row r="162">
          <cell r="A162">
            <v>200650</v>
          </cell>
          <cell r="B162" t="str">
            <v>Mejoras en General</v>
          </cell>
          <cell r="C162">
            <v>1785466634</v>
          </cell>
          <cell r="F162">
            <v>0</v>
          </cell>
          <cell r="G162">
            <v>15</v>
          </cell>
          <cell r="J162">
            <v>0</v>
          </cell>
          <cell r="N162" t="e">
            <v>#N/A</v>
          </cell>
          <cell r="R162" t="e">
            <v>#N/A</v>
          </cell>
        </row>
        <row r="163">
          <cell r="A163">
            <v>200750</v>
          </cell>
          <cell r="B163" t="str">
            <v>Depreciacion Mejoras en General</v>
          </cell>
          <cell r="C163">
            <v>-1066056739</v>
          </cell>
          <cell r="F163">
            <v>0</v>
          </cell>
          <cell r="G163">
            <v>0</v>
          </cell>
          <cell r="J163">
            <v>0</v>
          </cell>
          <cell r="N163" t="e">
            <v>#N/A</v>
          </cell>
          <cell r="R163" t="e">
            <v>#N/A</v>
          </cell>
        </row>
        <row r="164">
          <cell r="A164">
            <v>201103</v>
          </cell>
          <cell r="B164" t="str">
            <v>Materiales Warehouse y CAR - Valoración Usados</v>
          </cell>
          <cell r="C164">
            <v>-2097092</v>
          </cell>
          <cell r="F164">
            <v>0</v>
          </cell>
          <cell r="G164">
            <v>112</v>
          </cell>
          <cell r="J164">
            <v>0</v>
          </cell>
          <cell r="N164" t="e">
            <v>#N/A</v>
          </cell>
          <cell r="R164" t="e">
            <v>#N/A</v>
          </cell>
        </row>
        <row r="165">
          <cell r="A165">
            <v>280006</v>
          </cell>
          <cell r="B165" t="str">
            <v>Desarrollo de Sistemas- Bs. de Uso</v>
          </cell>
          <cell r="C165">
            <v>257002604</v>
          </cell>
          <cell r="F165">
            <v>0</v>
          </cell>
          <cell r="G165">
            <v>0</v>
          </cell>
          <cell r="J165">
            <v>0</v>
          </cell>
          <cell r="N165" t="e">
            <v>#N/A</v>
          </cell>
          <cell r="R165" t="e">
            <v>#N/A</v>
          </cell>
        </row>
        <row r="166">
          <cell r="A166">
            <v>280008</v>
          </cell>
          <cell r="B166" t="str">
            <v>VO Licencia Manual</v>
          </cell>
          <cell r="C166">
            <v>11956200706</v>
          </cell>
          <cell r="F166">
            <v>0</v>
          </cell>
          <cell r="G166">
            <v>0</v>
          </cell>
          <cell r="J166">
            <v>0</v>
          </cell>
          <cell r="N166" t="e">
            <v>#N/A</v>
          </cell>
          <cell r="R166" t="e">
            <v>#N/A</v>
          </cell>
        </row>
        <row r="167">
          <cell r="A167">
            <v>280011</v>
          </cell>
          <cell r="B167" t="str">
            <v>Cargos diferidos</v>
          </cell>
          <cell r="C167">
            <v>0</v>
          </cell>
          <cell r="F167">
            <v>0</v>
          </cell>
          <cell r="G167">
            <v>0</v>
          </cell>
          <cell r="J167">
            <v>0</v>
          </cell>
          <cell r="N167" t="e">
            <v>#N/A</v>
          </cell>
          <cell r="R167" t="e">
            <v>#N/A</v>
          </cell>
        </row>
        <row r="168">
          <cell r="A168">
            <v>280017</v>
          </cell>
          <cell r="B168" t="str">
            <v>Derecho sobre líneas telefónicas</v>
          </cell>
          <cell r="C168">
            <v>828445817</v>
          </cell>
          <cell r="F168">
            <v>0</v>
          </cell>
          <cell r="G168">
            <v>0</v>
          </cell>
          <cell r="J168">
            <v>0</v>
          </cell>
          <cell r="N168" t="e">
            <v>#N/A</v>
          </cell>
          <cell r="R168" t="e">
            <v>#N/A</v>
          </cell>
        </row>
        <row r="169">
          <cell r="A169">
            <v>280020</v>
          </cell>
          <cell r="B169" t="str">
            <v>Cargos Diferidos Manuales (Py)</v>
          </cell>
          <cell r="C169">
            <v>0</v>
          </cell>
          <cell r="F169">
            <v>0</v>
          </cell>
          <cell r="G169">
            <v>0</v>
          </cell>
          <cell r="J169">
            <v>0</v>
          </cell>
          <cell r="N169" t="e">
            <v>#N/A</v>
          </cell>
          <cell r="R169" t="e">
            <v>#N/A</v>
          </cell>
        </row>
        <row r="170">
          <cell r="A170">
            <v>280506</v>
          </cell>
          <cell r="B170" t="str">
            <v>Depreciación acumulada Base de Datos- Bs. de Uso</v>
          </cell>
          <cell r="C170">
            <v>-74543855</v>
          </cell>
          <cell r="F170">
            <v>0</v>
          </cell>
          <cell r="G170">
            <v>0</v>
          </cell>
          <cell r="J170">
            <v>0</v>
          </cell>
          <cell r="N170" t="e">
            <v>#N/A</v>
          </cell>
          <cell r="R170" t="e">
            <v>#N/A</v>
          </cell>
        </row>
        <row r="171">
          <cell r="A171">
            <v>280511</v>
          </cell>
          <cell r="B171" t="str">
            <v>Amortización Ac. Cargos Diferidos</v>
          </cell>
          <cell r="C171">
            <v>-2</v>
          </cell>
          <cell r="F171">
            <v>0</v>
          </cell>
          <cell r="G171">
            <v>0</v>
          </cell>
          <cell r="J171">
            <v>0</v>
          </cell>
          <cell r="N171" t="e">
            <v>#N/A</v>
          </cell>
          <cell r="R171" t="e">
            <v>#N/A</v>
          </cell>
        </row>
        <row r="172">
          <cell r="A172">
            <v>280518</v>
          </cell>
          <cell r="B172" t="str">
            <v>Depreciación acumulada Intangibles</v>
          </cell>
          <cell r="C172">
            <v>-10426506014</v>
          </cell>
          <cell r="F172">
            <v>0</v>
          </cell>
          <cell r="G172">
            <v>0</v>
          </cell>
          <cell r="J172">
            <v>0</v>
          </cell>
          <cell r="N172" t="e">
            <v>#N/A</v>
          </cell>
          <cell r="R172" t="e">
            <v>#N/A</v>
          </cell>
        </row>
        <row r="173">
          <cell r="A173">
            <v>280520</v>
          </cell>
          <cell r="B173" t="str">
            <v>Amort. Acum. Cargos Diferidos Manuales (Py)</v>
          </cell>
          <cell r="C173">
            <v>0</v>
          </cell>
          <cell r="F173">
            <v>0</v>
          </cell>
          <cell r="G173">
            <v>1031</v>
          </cell>
          <cell r="J173">
            <v>0</v>
          </cell>
          <cell r="N173" t="e">
            <v>#N/A</v>
          </cell>
          <cell r="R173" t="e">
            <v>#N/A</v>
          </cell>
        </row>
        <row r="174">
          <cell r="A174">
            <v>290001</v>
          </cell>
          <cell r="B174" t="str">
            <v>Terrenos Ajuste por Inflación</v>
          </cell>
          <cell r="C174">
            <v>340121475</v>
          </cell>
          <cell r="F174">
            <v>0</v>
          </cell>
          <cell r="G174">
            <v>1031</v>
          </cell>
          <cell r="J174">
            <v>0</v>
          </cell>
          <cell r="N174" t="e">
            <v>#N/A</v>
          </cell>
          <cell r="R174" t="e">
            <v>#N/A</v>
          </cell>
        </row>
        <row r="175">
          <cell r="A175">
            <v>290002</v>
          </cell>
          <cell r="B175" t="str">
            <v>Equipos e Instalaciones Ajuste por Inflación</v>
          </cell>
          <cell r="C175">
            <v>25148514623</v>
          </cell>
          <cell r="F175">
            <v>0</v>
          </cell>
          <cell r="G175">
            <v>1031</v>
          </cell>
          <cell r="J175">
            <v>0</v>
          </cell>
          <cell r="N175" t="e">
            <v>#N/A</v>
          </cell>
          <cell r="R175" t="e">
            <v>#N/A</v>
          </cell>
        </row>
        <row r="176">
          <cell r="A176">
            <v>290003</v>
          </cell>
          <cell r="B176" t="str">
            <v>Obras Civiles Ajuste por Inflación</v>
          </cell>
          <cell r="C176">
            <v>12316036392</v>
          </cell>
          <cell r="F176">
            <v>0</v>
          </cell>
          <cell r="G176">
            <v>1031</v>
          </cell>
          <cell r="J176">
            <v>0</v>
          </cell>
          <cell r="N176" t="e">
            <v>#N/A</v>
          </cell>
          <cell r="R176" t="e">
            <v>#N/A</v>
          </cell>
        </row>
        <row r="177">
          <cell r="A177">
            <v>290004</v>
          </cell>
          <cell r="B177" t="str">
            <v>Rodados Ajuste por Inflación</v>
          </cell>
          <cell r="C177">
            <v>315217111</v>
          </cell>
          <cell r="F177">
            <v>0</v>
          </cell>
          <cell r="G177">
            <v>-3803724</v>
          </cell>
          <cell r="J177">
            <v>0</v>
          </cell>
          <cell r="N177" t="e">
            <v>#N/A</v>
          </cell>
          <cell r="R177" t="e">
            <v>#N/A</v>
          </cell>
        </row>
        <row r="178">
          <cell r="A178">
            <v>290005</v>
          </cell>
          <cell r="B178" t="str">
            <v>Equipos de Computación Ajuste por Inflación</v>
          </cell>
          <cell r="C178">
            <v>3623842841</v>
          </cell>
          <cell r="F178">
            <v>0</v>
          </cell>
          <cell r="G178">
            <v>7294</v>
          </cell>
          <cell r="J178">
            <v>0</v>
          </cell>
          <cell r="N178" t="e">
            <v>#N/A</v>
          </cell>
          <cell r="R178" t="e">
            <v>#N/A</v>
          </cell>
        </row>
        <row r="179">
          <cell r="A179">
            <v>290006</v>
          </cell>
          <cell r="B179" t="str">
            <v>Muebles y Utiles de Oficina Ajuste por Inflación</v>
          </cell>
          <cell r="C179">
            <v>876184570</v>
          </cell>
          <cell r="F179">
            <v>0</v>
          </cell>
          <cell r="G179">
            <v>305992</v>
          </cell>
          <cell r="J179">
            <v>0</v>
          </cell>
          <cell r="N179" t="e">
            <v>#N/A</v>
          </cell>
          <cell r="R179" t="e">
            <v>#N/A</v>
          </cell>
        </row>
        <row r="180">
          <cell r="A180">
            <v>290008</v>
          </cell>
          <cell r="B180" t="str">
            <v>Bienes Varios Ajuste por Inflación</v>
          </cell>
          <cell r="C180">
            <v>24650081</v>
          </cell>
          <cell r="F180">
            <v>0</v>
          </cell>
          <cell r="G180">
            <v>305992</v>
          </cell>
          <cell r="J180">
            <v>0</v>
          </cell>
          <cell r="N180" t="e">
            <v>#N/A</v>
          </cell>
          <cell r="R180" t="e">
            <v>#N/A</v>
          </cell>
        </row>
        <row r="181">
          <cell r="A181">
            <v>290011</v>
          </cell>
          <cell r="B181" t="str">
            <v>Software contable adm - Revaluo</v>
          </cell>
          <cell r="C181">
            <v>33022541</v>
          </cell>
          <cell r="F181">
            <v>0</v>
          </cell>
          <cell r="G181">
            <v>5514083</v>
          </cell>
          <cell r="J181">
            <v>0</v>
          </cell>
          <cell r="N181" t="e">
            <v>#N/A</v>
          </cell>
          <cell r="R181" t="e">
            <v>#N/A</v>
          </cell>
        </row>
        <row r="182">
          <cell r="A182">
            <v>290012</v>
          </cell>
          <cell r="B182" t="str">
            <v>Aplicaciones para PC's - Revalúo</v>
          </cell>
          <cell r="C182">
            <v>533814321</v>
          </cell>
          <cell r="F182">
            <v>0</v>
          </cell>
          <cell r="G182">
            <v>80912</v>
          </cell>
          <cell r="J182">
            <v>0</v>
          </cell>
          <cell r="N182" t="e">
            <v>#N/A</v>
          </cell>
          <cell r="R182" t="e">
            <v>#N/A</v>
          </cell>
        </row>
        <row r="183">
          <cell r="A183">
            <v>290013</v>
          </cell>
          <cell r="B183" t="str">
            <v>Otros softwares - Revalúo</v>
          </cell>
          <cell r="C183">
            <v>843671292</v>
          </cell>
          <cell r="F183">
            <v>0</v>
          </cell>
          <cell r="G183">
            <v>148670</v>
          </cell>
          <cell r="J183">
            <v>0</v>
          </cell>
          <cell r="N183" t="e">
            <v>#N/A</v>
          </cell>
          <cell r="R183" t="e">
            <v>#N/A</v>
          </cell>
        </row>
        <row r="184">
          <cell r="A184">
            <v>290014</v>
          </cell>
          <cell r="B184" t="str">
            <v>Equipos de Inform - Notebook - Rev</v>
          </cell>
          <cell r="C184">
            <v>154247784</v>
          </cell>
          <cell r="F184">
            <v>0</v>
          </cell>
          <cell r="G184">
            <v>-579</v>
          </cell>
          <cell r="J184">
            <v>0</v>
          </cell>
          <cell r="N184" t="e">
            <v>#N/A</v>
          </cell>
          <cell r="R184" t="e">
            <v>#N/A</v>
          </cell>
        </row>
        <row r="185">
          <cell r="A185">
            <v>290015</v>
          </cell>
          <cell r="B185" t="str">
            <v>Obras civiles - Revalúo</v>
          </cell>
          <cell r="C185">
            <v>13682954456</v>
          </cell>
          <cell r="F185">
            <v>0</v>
          </cell>
          <cell r="G185">
            <v>0</v>
          </cell>
          <cell r="J185">
            <v>0</v>
          </cell>
          <cell r="N185" t="e">
            <v>#N/A</v>
          </cell>
          <cell r="R185" t="e">
            <v>#N/A</v>
          </cell>
        </row>
        <row r="186">
          <cell r="A186">
            <v>290016</v>
          </cell>
          <cell r="B186" t="str">
            <v>Generadores - Revalúo</v>
          </cell>
          <cell r="C186">
            <v>3128801420</v>
          </cell>
          <cell r="F186">
            <v>0</v>
          </cell>
          <cell r="G186">
            <v>0</v>
          </cell>
          <cell r="J186">
            <v>0</v>
          </cell>
          <cell r="N186" t="e">
            <v>#N/A</v>
          </cell>
          <cell r="R186" t="e">
            <v>#N/A</v>
          </cell>
        </row>
        <row r="187">
          <cell r="A187">
            <v>290017</v>
          </cell>
          <cell r="B187" t="str">
            <v>Equipos de aire acondicionado - Revalúo</v>
          </cell>
          <cell r="C187">
            <v>236207437</v>
          </cell>
          <cell r="F187">
            <v>0</v>
          </cell>
          <cell r="G187">
            <v>107</v>
          </cell>
          <cell r="J187">
            <v>0</v>
          </cell>
          <cell r="N187" t="e">
            <v>#N/A</v>
          </cell>
          <cell r="R187" t="e">
            <v>#N/A</v>
          </cell>
        </row>
        <row r="188">
          <cell r="A188">
            <v>290018</v>
          </cell>
          <cell r="B188" t="str">
            <v>Muebles y útiles - Revalúo</v>
          </cell>
          <cell r="C188">
            <v>649491849</v>
          </cell>
          <cell r="F188">
            <v>0</v>
          </cell>
          <cell r="G188">
            <v>984185</v>
          </cell>
          <cell r="J188">
            <v>0</v>
          </cell>
          <cell r="N188" t="e">
            <v>#N/A</v>
          </cell>
          <cell r="R188" t="e">
            <v>#N/A</v>
          </cell>
        </row>
        <row r="189">
          <cell r="A189">
            <v>290019</v>
          </cell>
          <cell r="B189" t="str">
            <v>Equipos de BTS - Revalúo</v>
          </cell>
          <cell r="C189">
            <v>46598497940</v>
          </cell>
          <cell r="F189">
            <v>0</v>
          </cell>
          <cell r="G189">
            <v>984185</v>
          </cell>
          <cell r="J189">
            <v>0</v>
          </cell>
          <cell r="N189" t="e">
            <v>#N/A</v>
          </cell>
          <cell r="R189" t="e">
            <v>#N/A</v>
          </cell>
        </row>
        <row r="190">
          <cell r="A190">
            <v>290020</v>
          </cell>
          <cell r="B190" t="str">
            <v>Instalaciones eléctricas - Revalúo</v>
          </cell>
          <cell r="C190">
            <v>1681841823</v>
          </cell>
          <cell r="F190">
            <v>0</v>
          </cell>
          <cell r="G190">
            <v>984185</v>
          </cell>
          <cell r="J190">
            <v>0</v>
          </cell>
          <cell r="N190" t="e">
            <v>#N/A</v>
          </cell>
          <cell r="R190" t="e">
            <v>#N/A</v>
          </cell>
        </row>
        <row r="191">
          <cell r="A191">
            <v>290021</v>
          </cell>
          <cell r="B191" t="str">
            <v>Equipos de microondas - Revalúo</v>
          </cell>
          <cell r="C191">
            <v>12256711596</v>
          </cell>
          <cell r="F191">
            <v>0</v>
          </cell>
          <cell r="G191">
            <v>984185</v>
          </cell>
          <cell r="J191">
            <v>0</v>
          </cell>
          <cell r="N191" t="e">
            <v>#N/A</v>
          </cell>
          <cell r="R191" t="e">
            <v>#N/A</v>
          </cell>
        </row>
        <row r="192">
          <cell r="A192">
            <v>290022</v>
          </cell>
          <cell r="B192" t="str">
            <v>Herramientas - Revalúo</v>
          </cell>
          <cell r="C192">
            <v>1039107153</v>
          </cell>
          <cell r="F192">
            <v>0</v>
          </cell>
          <cell r="G192">
            <v>984185</v>
          </cell>
          <cell r="J192">
            <v>0</v>
          </cell>
          <cell r="N192" t="e">
            <v>#N/A</v>
          </cell>
          <cell r="R192" t="e">
            <v>#N/A</v>
          </cell>
        </row>
        <row r="193">
          <cell r="A193">
            <v>290023</v>
          </cell>
          <cell r="B193" t="str">
            <v>Terreno para celdas - Revalúo</v>
          </cell>
          <cell r="C193">
            <v>394630268</v>
          </cell>
          <cell r="F193">
            <v>0</v>
          </cell>
          <cell r="G193">
            <v>984185</v>
          </cell>
          <cell r="J193">
            <v>0</v>
          </cell>
          <cell r="N193" t="e">
            <v>#N/A</v>
          </cell>
          <cell r="R193" t="e">
            <v>#N/A</v>
          </cell>
        </row>
        <row r="194">
          <cell r="A194">
            <v>290024</v>
          </cell>
          <cell r="B194" t="str">
            <v>Mejoras en propiedad de terceros - Reval</v>
          </cell>
          <cell r="C194">
            <v>455976051</v>
          </cell>
          <cell r="F194">
            <v>0</v>
          </cell>
          <cell r="G194">
            <v>984185</v>
          </cell>
          <cell r="J194">
            <v>0</v>
          </cell>
          <cell r="N194" t="e">
            <v>#N/A</v>
          </cell>
          <cell r="R194" t="e">
            <v>#N/A</v>
          </cell>
        </row>
        <row r="195">
          <cell r="A195">
            <v>290102</v>
          </cell>
          <cell r="B195" t="str">
            <v>Depre. Ac. Obras Civiles Ajuste por Inflación</v>
          </cell>
          <cell r="C195">
            <v>-6850504414</v>
          </cell>
          <cell r="F195">
            <v>0</v>
          </cell>
          <cell r="G195">
            <v>984185</v>
          </cell>
          <cell r="J195">
            <v>0</v>
          </cell>
          <cell r="N195" t="e">
            <v>#N/A</v>
          </cell>
          <cell r="R195" t="e">
            <v>#N/A</v>
          </cell>
        </row>
        <row r="196">
          <cell r="A196">
            <v>290103</v>
          </cell>
          <cell r="B196" t="str">
            <v>Depre. Ac. Rodados Ajuste por Inflación</v>
          </cell>
          <cell r="C196">
            <v>-277063440</v>
          </cell>
          <cell r="F196">
            <v>0</v>
          </cell>
          <cell r="G196">
            <v>21085612</v>
          </cell>
          <cell r="J196">
            <v>0</v>
          </cell>
          <cell r="N196" t="e">
            <v>#N/A</v>
          </cell>
          <cell r="R196" t="e">
            <v>#N/A</v>
          </cell>
        </row>
        <row r="197">
          <cell r="A197">
            <v>290104</v>
          </cell>
          <cell r="B197" t="str">
            <v>Depre. Ac. Equipos de Computación Ajuste por Infla</v>
          </cell>
          <cell r="C197">
            <v>-2978420272</v>
          </cell>
          <cell r="F197">
            <v>0</v>
          </cell>
          <cell r="G197">
            <v>21085612</v>
          </cell>
          <cell r="J197">
            <v>0</v>
          </cell>
          <cell r="N197" t="e">
            <v>#N/A</v>
          </cell>
          <cell r="R197" t="e">
            <v>#N/A</v>
          </cell>
        </row>
        <row r="198">
          <cell r="A198">
            <v>290105</v>
          </cell>
          <cell r="B198" t="str">
            <v>Depre. Ac. Muebles y Utiles Oficina Ajuste por Inf</v>
          </cell>
          <cell r="C198">
            <v>-641656640</v>
          </cell>
          <cell r="F198">
            <v>0</v>
          </cell>
          <cell r="G198">
            <v>21085612</v>
          </cell>
          <cell r="J198">
            <v>0</v>
          </cell>
          <cell r="N198" t="e">
            <v>#N/A</v>
          </cell>
          <cell r="R198" t="e">
            <v>#N/A</v>
          </cell>
        </row>
        <row r="199">
          <cell r="A199">
            <v>290107</v>
          </cell>
          <cell r="B199" t="str">
            <v>Depre. Ac. Bienes Varios Ajuste por Inflación</v>
          </cell>
          <cell r="C199">
            <v>-3975444</v>
          </cell>
          <cell r="F199">
            <v>0</v>
          </cell>
          <cell r="G199">
            <v>21085612</v>
          </cell>
          <cell r="J199">
            <v>0</v>
          </cell>
          <cell r="N199" t="e">
            <v>#N/A</v>
          </cell>
          <cell r="R199" t="e">
            <v>#N/A</v>
          </cell>
        </row>
        <row r="200">
          <cell r="A200">
            <v>290111</v>
          </cell>
          <cell r="B200" t="str">
            <v>Deprec software contable adminis revaluo</v>
          </cell>
          <cell r="C200">
            <v>-1651128</v>
          </cell>
          <cell r="F200">
            <v>0</v>
          </cell>
          <cell r="G200">
            <v>21085612</v>
          </cell>
          <cell r="J200">
            <v>0</v>
          </cell>
          <cell r="N200" t="e">
            <v>#N/A</v>
          </cell>
          <cell r="R200" t="e">
            <v>#N/A</v>
          </cell>
        </row>
        <row r="201">
          <cell r="A201">
            <v>290112</v>
          </cell>
          <cell r="B201" t="str">
            <v>Depreciaciones Aplicaciones para PC's</v>
          </cell>
          <cell r="C201">
            <v>-466070564</v>
          </cell>
          <cell r="F201">
            <v>0</v>
          </cell>
          <cell r="G201">
            <v>0</v>
          </cell>
          <cell r="J201">
            <v>0</v>
          </cell>
          <cell r="N201" t="e">
            <v>#N/A</v>
          </cell>
          <cell r="R201" t="e">
            <v>#N/A</v>
          </cell>
        </row>
        <row r="202">
          <cell r="A202">
            <v>290113</v>
          </cell>
          <cell r="B202" t="str">
            <v>Depreciaciones Otros softwares revaluo</v>
          </cell>
          <cell r="C202">
            <v>-581911874</v>
          </cell>
          <cell r="F202">
            <v>0</v>
          </cell>
          <cell r="G202">
            <v>0</v>
          </cell>
          <cell r="J202">
            <v>0</v>
          </cell>
          <cell r="N202" t="e">
            <v>#N/A</v>
          </cell>
          <cell r="R202" t="e">
            <v>#N/A</v>
          </cell>
        </row>
        <row r="203">
          <cell r="A203">
            <v>290114</v>
          </cell>
          <cell r="B203" t="str">
            <v>Depre Equipos Inform - Noteb Revaluo</v>
          </cell>
          <cell r="C203">
            <v>-138316475</v>
          </cell>
          <cell r="F203">
            <v>0</v>
          </cell>
          <cell r="G203">
            <v>0</v>
          </cell>
          <cell r="J203">
            <v>0</v>
          </cell>
          <cell r="N203" t="e">
            <v>#N/A</v>
          </cell>
          <cell r="R203" t="e">
            <v>#N/A</v>
          </cell>
        </row>
        <row r="204">
          <cell r="A204">
            <v>290115</v>
          </cell>
          <cell r="B204" t="str">
            <v>Deprec obras civiles revaluo</v>
          </cell>
          <cell r="C204">
            <v>-3715292732</v>
          </cell>
          <cell r="F204">
            <v>0</v>
          </cell>
          <cell r="G204">
            <v>0</v>
          </cell>
          <cell r="J204">
            <v>0</v>
          </cell>
          <cell r="N204" t="e">
            <v>#N/A</v>
          </cell>
          <cell r="R204" t="e">
            <v>#N/A</v>
          </cell>
        </row>
        <row r="205">
          <cell r="A205">
            <v>290116</v>
          </cell>
          <cell r="B205" t="str">
            <v>Depreciaciones generadores Revaluo</v>
          </cell>
          <cell r="C205">
            <v>-1682196768</v>
          </cell>
          <cell r="F205">
            <v>0</v>
          </cell>
          <cell r="G205">
            <v>0</v>
          </cell>
          <cell r="J205">
            <v>0</v>
          </cell>
          <cell r="N205" t="e">
            <v>#N/A</v>
          </cell>
          <cell r="R205" t="e">
            <v>#N/A</v>
          </cell>
        </row>
        <row r="206">
          <cell r="A206">
            <v>290117</v>
          </cell>
          <cell r="B206" t="str">
            <v>Deprec equipos de aire acondicio</v>
          </cell>
          <cell r="C206">
            <v>-198243361</v>
          </cell>
          <cell r="F206">
            <v>0</v>
          </cell>
          <cell r="G206">
            <v>0</v>
          </cell>
          <cell r="J206">
            <v>0</v>
          </cell>
          <cell r="N206" t="e">
            <v>#N/A</v>
          </cell>
          <cell r="R206" t="e">
            <v>#N/A</v>
          </cell>
        </row>
        <row r="207">
          <cell r="A207">
            <v>290118</v>
          </cell>
          <cell r="B207" t="str">
            <v>Depreciaciones muebles y útiles revaluo</v>
          </cell>
          <cell r="C207">
            <v>-553936753</v>
          </cell>
          <cell r="F207">
            <v>0</v>
          </cell>
          <cell r="G207">
            <v>0</v>
          </cell>
          <cell r="J207">
            <v>0</v>
          </cell>
          <cell r="N207" t="e">
            <v>#N/A</v>
          </cell>
          <cell r="R207" t="e">
            <v>#N/A</v>
          </cell>
        </row>
        <row r="208">
          <cell r="A208">
            <v>290119</v>
          </cell>
          <cell r="B208" t="str">
            <v>Depreciaciones equipos de BTS Revaluo</v>
          </cell>
          <cell r="C208">
            <v>-19655320131</v>
          </cell>
          <cell r="F208">
            <v>0</v>
          </cell>
          <cell r="G208">
            <v>0</v>
          </cell>
          <cell r="J208">
            <v>0</v>
          </cell>
          <cell r="N208" t="e">
            <v>#N/A</v>
          </cell>
          <cell r="R208" t="e">
            <v>#N/A</v>
          </cell>
        </row>
        <row r="209">
          <cell r="A209">
            <v>290120</v>
          </cell>
          <cell r="B209" t="str">
            <v>Deprec instalaciones eléctricas Revaluo</v>
          </cell>
          <cell r="C209">
            <v>-947559537</v>
          </cell>
          <cell r="F209">
            <v>0</v>
          </cell>
          <cell r="G209">
            <v>0</v>
          </cell>
          <cell r="J209">
            <v>0</v>
          </cell>
          <cell r="N209" t="e">
            <v>#N/A</v>
          </cell>
          <cell r="R209" t="e">
            <v>#N/A</v>
          </cell>
        </row>
        <row r="210">
          <cell r="A210">
            <v>290121</v>
          </cell>
          <cell r="B210" t="str">
            <v>Deprec equipos de microondas revaluo</v>
          </cell>
          <cell r="C210">
            <v>-9610556519</v>
          </cell>
          <cell r="F210">
            <v>0</v>
          </cell>
          <cell r="G210">
            <v>0</v>
          </cell>
          <cell r="J210">
            <v>0</v>
          </cell>
          <cell r="N210" t="e">
            <v>#N/A</v>
          </cell>
          <cell r="R210" t="e">
            <v>#N/A</v>
          </cell>
        </row>
        <row r="211">
          <cell r="A211">
            <v>290122</v>
          </cell>
          <cell r="B211" t="str">
            <v>Eq.para Prueb. Campo &amp; Herram</v>
          </cell>
          <cell r="C211">
            <v>-964898866</v>
          </cell>
          <cell r="F211">
            <v>0</v>
          </cell>
          <cell r="G211">
            <v>0</v>
          </cell>
          <cell r="J211">
            <v>0</v>
          </cell>
          <cell r="N211" t="e">
            <v>#N/A</v>
          </cell>
          <cell r="R211" t="e">
            <v>#N/A</v>
          </cell>
        </row>
        <row r="212">
          <cell r="A212">
            <v>290124</v>
          </cell>
          <cell r="B212" t="str">
            <v>Deprec mejoras en propiedad terc  revaluo</v>
          </cell>
          <cell r="C212">
            <v>-320289893</v>
          </cell>
          <cell r="F212">
            <v>0</v>
          </cell>
          <cell r="G212">
            <v>0</v>
          </cell>
          <cell r="J212">
            <v>0</v>
          </cell>
          <cell r="N212" t="e">
            <v>#N/A</v>
          </cell>
          <cell r="R212" t="e">
            <v>#N/A</v>
          </cell>
        </row>
        <row r="213">
          <cell r="A213">
            <v>290125</v>
          </cell>
          <cell r="B213" t="str">
            <v>Deprec Eq.de Comun. Switch revaluo</v>
          </cell>
          <cell r="C213">
            <v>-5449926697</v>
          </cell>
          <cell r="F213">
            <v>0</v>
          </cell>
          <cell r="G213">
            <v>0</v>
          </cell>
          <cell r="J213">
            <v>0</v>
          </cell>
          <cell r="N213" t="e">
            <v>#N/A</v>
          </cell>
          <cell r="R213" t="e">
            <v>#N/A</v>
          </cell>
        </row>
        <row r="214">
          <cell r="A214">
            <v>290126</v>
          </cell>
          <cell r="B214" t="str">
            <v>Depreciaciones Edificio Revalúo</v>
          </cell>
          <cell r="C214">
            <v>-26099406</v>
          </cell>
          <cell r="F214">
            <v>0</v>
          </cell>
          <cell r="G214">
            <v>0</v>
          </cell>
          <cell r="J214">
            <v>0</v>
          </cell>
          <cell r="N214" t="e">
            <v>#N/A</v>
          </cell>
          <cell r="R214" t="e">
            <v>#N/A</v>
          </cell>
        </row>
        <row r="215">
          <cell r="A215">
            <v>311001</v>
          </cell>
          <cell r="B215" t="str">
            <v>Proveedores en moneda nacional</v>
          </cell>
          <cell r="C215">
            <v>-11618034152</v>
          </cell>
          <cell r="F215">
            <v>0</v>
          </cell>
          <cell r="G215">
            <v>0</v>
          </cell>
          <cell r="J215">
            <v>0</v>
          </cell>
          <cell r="N215" t="e">
            <v>#N/A</v>
          </cell>
          <cell r="R215" t="e">
            <v>#N/A</v>
          </cell>
        </row>
        <row r="216">
          <cell r="A216">
            <v>311003</v>
          </cell>
          <cell r="B216" t="str">
            <v>Empleados RG FF</v>
          </cell>
          <cell r="C216">
            <v>8544272</v>
          </cell>
          <cell r="F216">
            <v>0</v>
          </cell>
          <cell r="G216">
            <v>0</v>
          </cell>
          <cell r="J216">
            <v>0</v>
          </cell>
          <cell r="N216" t="e">
            <v>#N/A</v>
          </cell>
          <cell r="R216" t="e">
            <v>#N/A</v>
          </cell>
        </row>
        <row r="217">
          <cell r="A217">
            <v>311004</v>
          </cell>
          <cell r="B217" t="str">
            <v>Agentes</v>
          </cell>
          <cell r="C217">
            <v>-147643960</v>
          </cell>
          <cell r="F217">
            <v>0</v>
          </cell>
          <cell r="G217">
            <v>0</v>
          </cell>
          <cell r="J217">
            <v>0</v>
          </cell>
          <cell r="N217" t="e">
            <v>#N/A</v>
          </cell>
          <cell r="R217" t="e">
            <v>#N/A</v>
          </cell>
        </row>
        <row r="218">
          <cell r="A218">
            <v>311006</v>
          </cell>
          <cell r="B218" t="str">
            <v>Provision Producto</v>
          </cell>
          <cell r="C218">
            <v>290098909</v>
          </cell>
          <cell r="F218">
            <v>0</v>
          </cell>
          <cell r="G218">
            <v>0</v>
          </cell>
          <cell r="J218">
            <v>0</v>
          </cell>
          <cell r="N218" t="e">
            <v>#N/A</v>
          </cell>
          <cell r="R218" t="e">
            <v>#N/A</v>
          </cell>
        </row>
        <row r="219">
          <cell r="A219">
            <v>311009</v>
          </cell>
          <cell r="B219" t="str">
            <v>Agentes Valores en Garantía</v>
          </cell>
          <cell r="C219">
            <v>-289530580</v>
          </cell>
          <cell r="F219">
            <v>0</v>
          </cell>
          <cell r="G219">
            <v>0</v>
          </cell>
          <cell r="J219">
            <v>0</v>
          </cell>
          <cell r="N219" t="e">
            <v>#N/A</v>
          </cell>
          <cell r="R219" t="e">
            <v>#N/A</v>
          </cell>
        </row>
        <row r="220">
          <cell r="A220">
            <v>311012</v>
          </cell>
          <cell r="B220" t="str">
            <v>ITX a pagar en firme</v>
          </cell>
          <cell r="C220">
            <v>-8154797215</v>
          </cell>
          <cell r="F220">
            <v>0</v>
          </cell>
          <cell r="G220">
            <v>0</v>
          </cell>
          <cell r="J220">
            <v>0</v>
          </cell>
          <cell r="N220" t="e">
            <v>#N/A</v>
          </cell>
          <cell r="R220" t="e">
            <v>#N/A</v>
          </cell>
        </row>
        <row r="221">
          <cell r="A221">
            <v>311015</v>
          </cell>
          <cell r="B221" t="str">
            <v>Proveedores de Comunicación</v>
          </cell>
          <cell r="C221">
            <v>-3087098433</v>
          </cell>
          <cell r="F221">
            <v>0</v>
          </cell>
          <cell r="G221">
            <v>0</v>
          </cell>
          <cell r="J221">
            <v>0</v>
          </cell>
          <cell r="N221" t="e">
            <v>#N/A</v>
          </cell>
          <cell r="R221" t="e">
            <v>#N/A</v>
          </cell>
        </row>
        <row r="222">
          <cell r="A222">
            <v>311017</v>
          </cell>
          <cell r="B222" t="str">
            <v>Provision NC a recibir venta de Filiales</v>
          </cell>
          <cell r="C222">
            <v>6422025500</v>
          </cell>
          <cell r="F222">
            <v>0</v>
          </cell>
          <cell r="G222">
            <v>0</v>
          </cell>
          <cell r="J222">
            <v>0</v>
          </cell>
          <cell r="N222" t="e">
            <v>#N/A</v>
          </cell>
          <cell r="R222" t="e">
            <v>#N/A</v>
          </cell>
        </row>
        <row r="223">
          <cell r="A223">
            <v>312001</v>
          </cell>
          <cell r="B223" t="str">
            <v>Proveedores en moneda extranjera</v>
          </cell>
          <cell r="C223">
            <v>-61091346647</v>
          </cell>
          <cell r="F223">
            <v>0</v>
          </cell>
          <cell r="G223">
            <v>0</v>
          </cell>
          <cell r="J223">
            <v>0</v>
          </cell>
          <cell r="N223" t="e">
            <v>#N/A</v>
          </cell>
          <cell r="R223" t="e">
            <v>#N/A</v>
          </cell>
        </row>
        <row r="224">
          <cell r="A224">
            <v>313000</v>
          </cell>
          <cell r="B224" t="str">
            <v>Recl. Partes relacionadas activo-pasivo (SL)</v>
          </cell>
          <cell r="C224">
            <v>-111481920</v>
          </cell>
          <cell r="F224">
            <v>0</v>
          </cell>
          <cell r="G224">
            <v>0</v>
          </cell>
          <cell r="J224">
            <v>0</v>
          </cell>
          <cell r="N224" t="e">
            <v>#N/A</v>
          </cell>
          <cell r="R224" t="e">
            <v>#N/A</v>
          </cell>
        </row>
        <row r="225">
          <cell r="A225">
            <v>313001</v>
          </cell>
          <cell r="B225" t="str">
            <v>Provisión Facturas a Recibir Bienes de Capital</v>
          </cell>
          <cell r="C225">
            <v>-1064269952</v>
          </cell>
          <cell r="F225">
            <v>0</v>
          </cell>
          <cell r="G225">
            <v>0</v>
          </cell>
          <cell r="J225">
            <v>0</v>
          </cell>
          <cell r="N225" t="e">
            <v>#N/A</v>
          </cell>
          <cell r="R225" t="e">
            <v>#N/A</v>
          </cell>
        </row>
        <row r="226">
          <cell r="A226">
            <v>313003</v>
          </cell>
          <cell r="B226" t="str">
            <v>Prov Fact a Recibir Repuestos</v>
          </cell>
          <cell r="C226">
            <v>-219547082</v>
          </cell>
          <cell r="F226">
            <v>0</v>
          </cell>
          <cell r="G226">
            <v>0</v>
          </cell>
          <cell r="J226">
            <v>0</v>
          </cell>
          <cell r="N226" t="e">
            <v>#N/A</v>
          </cell>
          <cell r="R226" t="e">
            <v>#N/A</v>
          </cell>
        </row>
        <row r="227">
          <cell r="A227">
            <v>313004</v>
          </cell>
          <cell r="B227" t="str">
            <v>Provision Facturas a Recibir</v>
          </cell>
          <cell r="C227">
            <v>-1737532924</v>
          </cell>
          <cell r="F227">
            <v>0</v>
          </cell>
          <cell r="G227">
            <v>0</v>
          </cell>
          <cell r="J227">
            <v>0</v>
          </cell>
          <cell r="N227" t="e">
            <v>#N/A</v>
          </cell>
          <cell r="R227" t="e">
            <v>#N/A</v>
          </cell>
        </row>
        <row r="228">
          <cell r="A228">
            <v>313005</v>
          </cell>
          <cell r="B228" t="str">
            <v>Prov Fact a Recibir Bienes de Cambio</v>
          </cell>
          <cell r="C228">
            <v>-2134952849</v>
          </cell>
          <cell r="F228">
            <v>0</v>
          </cell>
          <cell r="G228">
            <v>0</v>
          </cell>
          <cell r="J228">
            <v>0</v>
          </cell>
          <cell r="N228" t="e">
            <v>#N/A</v>
          </cell>
          <cell r="R228" t="e">
            <v>#N/A</v>
          </cell>
        </row>
        <row r="229">
          <cell r="A229">
            <v>313007</v>
          </cell>
          <cell r="B229" t="str">
            <v>Provisión Honorarios Legales</v>
          </cell>
          <cell r="C229">
            <v>0</v>
          </cell>
          <cell r="F229">
            <v>0</v>
          </cell>
          <cell r="G229">
            <v>1001653</v>
          </cell>
          <cell r="J229">
            <v>0</v>
          </cell>
          <cell r="N229" t="e">
            <v>#N/A</v>
          </cell>
          <cell r="R229" t="e">
            <v>#N/A</v>
          </cell>
        </row>
        <row r="230">
          <cell r="A230">
            <v>313008</v>
          </cell>
          <cell r="B230" t="str">
            <v>Prov Fact a Recibir Intangibles</v>
          </cell>
          <cell r="C230">
            <v>-10352408311</v>
          </cell>
          <cell r="F230">
            <v>0</v>
          </cell>
          <cell r="G230">
            <v>1001653</v>
          </cell>
          <cell r="J230">
            <v>0</v>
          </cell>
          <cell r="N230" t="e">
            <v>#N/A</v>
          </cell>
          <cell r="R230" t="e">
            <v>#N/A</v>
          </cell>
        </row>
        <row r="231">
          <cell r="A231">
            <v>313010</v>
          </cell>
          <cell r="B231" t="str">
            <v>Prov Costos Indirectos</v>
          </cell>
          <cell r="C231">
            <v>-14195484</v>
          </cell>
          <cell r="F231">
            <v>0</v>
          </cell>
          <cell r="G231">
            <v>1001653</v>
          </cell>
          <cell r="J231">
            <v>0</v>
          </cell>
          <cell r="N231" t="e">
            <v>#N/A</v>
          </cell>
          <cell r="R231" t="e">
            <v>#N/A</v>
          </cell>
        </row>
        <row r="232">
          <cell r="A232">
            <v>313012</v>
          </cell>
          <cell r="B232" t="str">
            <v>Prov Fact a Recibir Capex Ordenes Internas</v>
          </cell>
          <cell r="C232">
            <v>0</v>
          </cell>
          <cell r="F232">
            <v>0</v>
          </cell>
          <cell r="G232">
            <v>1001653</v>
          </cell>
          <cell r="J232">
            <v>0</v>
          </cell>
          <cell r="N232" t="e">
            <v>#N/A</v>
          </cell>
          <cell r="R232" t="e">
            <v>#N/A</v>
          </cell>
        </row>
        <row r="233">
          <cell r="A233">
            <v>313099</v>
          </cell>
          <cell r="B233" t="str">
            <v>Valuacion Moneda Extranjera - Ctas Ptes</v>
          </cell>
          <cell r="C233">
            <v>-80764404</v>
          </cell>
          <cell r="F233">
            <v>0</v>
          </cell>
          <cell r="G233">
            <v>0</v>
          </cell>
          <cell r="J233">
            <v>0</v>
          </cell>
          <cell r="N233" t="e">
            <v>#N/A</v>
          </cell>
          <cell r="R233" t="e">
            <v>#N/A</v>
          </cell>
        </row>
        <row r="234">
          <cell r="A234">
            <v>314040</v>
          </cell>
          <cell r="B234" t="str">
            <v>Prov Roaming</v>
          </cell>
          <cell r="C234">
            <v>-3091907902</v>
          </cell>
          <cell r="F234">
            <v>0</v>
          </cell>
          <cell r="G234">
            <v>0</v>
          </cell>
          <cell r="J234">
            <v>0</v>
          </cell>
          <cell r="N234" t="e">
            <v>#N/A</v>
          </cell>
          <cell r="R234" t="e">
            <v>#N/A</v>
          </cell>
        </row>
        <row r="235">
          <cell r="A235">
            <v>315037</v>
          </cell>
          <cell r="B235" t="str">
            <v>Prov Toll</v>
          </cell>
          <cell r="C235">
            <v>-4038509410</v>
          </cell>
          <cell r="F235">
            <v>0</v>
          </cell>
          <cell r="G235">
            <v>0</v>
          </cell>
          <cell r="J235">
            <v>0</v>
          </cell>
          <cell r="N235" t="e">
            <v>#N/A</v>
          </cell>
          <cell r="R235" t="e">
            <v>#N/A</v>
          </cell>
        </row>
        <row r="236">
          <cell r="A236">
            <v>315099</v>
          </cell>
          <cell r="B236" t="str">
            <v>Valuacion Moneda Extranjera</v>
          </cell>
          <cell r="C236">
            <v>10512849500</v>
          </cell>
          <cell r="F236">
            <v>0</v>
          </cell>
          <cell r="G236">
            <v>0</v>
          </cell>
          <cell r="J236">
            <v>0</v>
          </cell>
          <cell r="N236" t="e">
            <v>#N/A</v>
          </cell>
          <cell r="R236" t="e">
            <v>#N/A</v>
          </cell>
        </row>
        <row r="237">
          <cell r="A237">
            <v>316001</v>
          </cell>
          <cell r="B237" t="str">
            <v>Provision Comision Agentes Ventas</v>
          </cell>
          <cell r="C237">
            <v>-6694241764</v>
          </cell>
          <cell r="F237">
            <v>0</v>
          </cell>
          <cell r="G237">
            <v>0</v>
          </cell>
          <cell r="J237">
            <v>0</v>
          </cell>
          <cell r="N237" t="e">
            <v>#N/A</v>
          </cell>
          <cell r="R237" t="e">
            <v>#N/A</v>
          </cell>
        </row>
        <row r="238">
          <cell r="A238">
            <v>316004</v>
          </cell>
          <cell r="B238" t="str">
            <v>Provisión Cargo fijo retail -POS-</v>
          </cell>
          <cell r="C238">
            <v>586728349</v>
          </cell>
          <cell r="F238">
            <v>0</v>
          </cell>
          <cell r="G238">
            <v>0</v>
          </cell>
          <cell r="J238">
            <v>0</v>
          </cell>
          <cell r="N238" t="e">
            <v>#N/A</v>
          </cell>
          <cell r="R238" t="e">
            <v>#N/A</v>
          </cell>
        </row>
        <row r="239">
          <cell r="A239">
            <v>316005</v>
          </cell>
          <cell r="B239" t="str">
            <v>Provisión Comisiones por Ventas Agentes</v>
          </cell>
          <cell r="C239">
            <v>-1095223379</v>
          </cell>
          <cell r="F239">
            <v>0</v>
          </cell>
          <cell r="G239">
            <v>0</v>
          </cell>
          <cell r="J239">
            <v>0</v>
          </cell>
          <cell r="N239" t="e">
            <v>#N/A</v>
          </cell>
          <cell r="R239" t="e">
            <v>#N/A</v>
          </cell>
        </row>
        <row r="240">
          <cell r="A240">
            <v>316007</v>
          </cell>
          <cell r="B240" t="str">
            <v>Prov.Com.Directa Cross y Telemarketing</v>
          </cell>
          <cell r="C240">
            <v>0</v>
          </cell>
          <cell r="F240">
            <v>0</v>
          </cell>
          <cell r="G240">
            <v>0</v>
          </cell>
          <cell r="J240">
            <v>0</v>
          </cell>
          <cell r="N240" t="e">
            <v>#N/A</v>
          </cell>
          <cell r="R240" t="e">
            <v>#N/A</v>
          </cell>
        </row>
        <row r="241">
          <cell r="A241">
            <v>316008</v>
          </cell>
          <cell r="B241" t="str">
            <v>Incentivos Indirecta GSM</v>
          </cell>
          <cell r="C241">
            <v>-367067273</v>
          </cell>
          <cell r="F241">
            <v>0</v>
          </cell>
          <cell r="G241">
            <v>62226</v>
          </cell>
          <cell r="J241">
            <v>0</v>
          </cell>
          <cell r="N241" t="e">
            <v>#N/A</v>
          </cell>
          <cell r="R241" t="e">
            <v>#N/A</v>
          </cell>
        </row>
        <row r="242">
          <cell r="A242">
            <v>316009</v>
          </cell>
          <cell r="B242" t="str">
            <v>Provisión Fondo promocional de Ventas Canal Retail</v>
          </cell>
          <cell r="C242">
            <v>-2431362000</v>
          </cell>
          <cell r="F242">
            <v>0</v>
          </cell>
          <cell r="G242">
            <v>62226</v>
          </cell>
          <cell r="J242">
            <v>0</v>
          </cell>
          <cell r="N242" t="e">
            <v>#N/A</v>
          </cell>
          <cell r="R242" t="e">
            <v>#N/A</v>
          </cell>
        </row>
        <row r="243">
          <cell r="A243">
            <v>316107</v>
          </cell>
          <cell r="B243" t="str">
            <v>Provision Comisiones Venta Tarjeta Prepaga</v>
          </cell>
          <cell r="C243">
            <v>-39000000</v>
          </cell>
          <cell r="F243">
            <v>0</v>
          </cell>
          <cell r="G243">
            <v>62226</v>
          </cell>
          <cell r="J243">
            <v>0</v>
          </cell>
          <cell r="N243" t="e">
            <v>#N/A</v>
          </cell>
          <cell r="R243" t="e">
            <v>#N/A</v>
          </cell>
        </row>
        <row r="244">
          <cell r="A244">
            <v>316104</v>
          </cell>
          <cell r="B244" t="str">
            <v>Provisión Comisiones Grupo IDEAS</v>
          </cell>
          <cell r="C244">
            <v>-10731462</v>
          </cell>
          <cell r="F244">
            <v>0</v>
          </cell>
          <cell r="G244">
            <v>62226</v>
          </cell>
          <cell r="J244">
            <v>0</v>
          </cell>
          <cell r="N244" t="e">
            <v>#N/A</v>
          </cell>
          <cell r="R244" t="e">
            <v>#N/A</v>
          </cell>
        </row>
        <row r="245">
          <cell r="A245">
            <v>320001</v>
          </cell>
          <cell r="B245" t="str">
            <v>Sueldos</v>
          </cell>
          <cell r="C245">
            <v>-1341797</v>
          </cell>
          <cell r="F245">
            <v>0</v>
          </cell>
          <cell r="G245">
            <v>17192</v>
          </cell>
          <cell r="J245">
            <v>0</v>
          </cell>
          <cell r="N245" t="e">
            <v>#N/A</v>
          </cell>
          <cell r="R245" t="e">
            <v>#N/A</v>
          </cell>
        </row>
        <row r="246">
          <cell r="A246">
            <v>320002</v>
          </cell>
          <cell r="B246" t="str">
            <v>Provision Aguinaldo</v>
          </cell>
          <cell r="C246">
            <v>-420411752</v>
          </cell>
          <cell r="F246">
            <v>0</v>
          </cell>
          <cell r="G246">
            <v>41472</v>
          </cell>
          <cell r="J246">
            <v>0</v>
          </cell>
          <cell r="N246" t="e">
            <v>#N/A</v>
          </cell>
          <cell r="R246" t="e">
            <v>#N/A</v>
          </cell>
        </row>
        <row r="247">
          <cell r="A247">
            <v>320004</v>
          </cell>
          <cell r="B247" t="str">
            <v>Provision Bonos</v>
          </cell>
          <cell r="C247">
            <v>-637747601</v>
          </cell>
          <cell r="F247">
            <v>0</v>
          </cell>
          <cell r="G247">
            <v>295681</v>
          </cell>
          <cell r="J247">
            <v>0</v>
          </cell>
          <cell r="N247" t="e">
            <v>#N/A</v>
          </cell>
          <cell r="R247" t="e">
            <v>#N/A</v>
          </cell>
        </row>
        <row r="248">
          <cell r="A248">
            <v>320005</v>
          </cell>
          <cell r="B248" t="str">
            <v>Provision Vacaciones</v>
          </cell>
          <cell r="C248">
            <v>-138326669</v>
          </cell>
          <cell r="F248">
            <v>0</v>
          </cell>
          <cell r="G248">
            <v>295681</v>
          </cell>
          <cell r="J248">
            <v>0</v>
          </cell>
          <cell r="N248" t="e">
            <v>#N/A</v>
          </cell>
          <cell r="R248" t="e">
            <v>#N/A</v>
          </cell>
        </row>
        <row r="249">
          <cell r="A249">
            <v>320010</v>
          </cell>
          <cell r="B249" t="str">
            <v>Previsiones p/ indemnización y desp</v>
          </cell>
          <cell r="C249">
            <v>-850121212</v>
          </cell>
          <cell r="F249">
            <v>0</v>
          </cell>
          <cell r="G249">
            <v>52040</v>
          </cell>
          <cell r="J249">
            <v>0</v>
          </cell>
          <cell r="N249" t="e">
            <v>#N/A</v>
          </cell>
          <cell r="R249" t="e">
            <v>#N/A</v>
          </cell>
        </row>
        <row r="250">
          <cell r="A250">
            <v>321001</v>
          </cell>
          <cell r="B250" t="str">
            <v>Provision Tickets</v>
          </cell>
          <cell r="C250">
            <v>64320000</v>
          </cell>
          <cell r="F250">
            <v>0</v>
          </cell>
          <cell r="G250">
            <v>42483</v>
          </cell>
          <cell r="J250">
            <v>0</v>
          </cell>
          <cell r="N250" t="e">
            <v>#N/A</v>
          </cell>
          <cell r="R250" t="e">
            <v>#N/A</v>
          </cell>
        </row>
        <row r="251">
          <cell r="A251">
            <v>322001</v>
          </cell>
          <cell r="B251" t="str">
            <v>IPS a pagar</v>
          </cell>
          <cell r="C251">
            <v>-163185630</v>
          </cell>
          <cell r="F251">
            <v>0</v>
          </cell>
          <cell r="G251">
            <v>42483</v>
          </cell>
          <cell r="J251">
            <v>0</v>
          </cell>
          <cell r="N251" t="e">
            <v>#N/A</v>
          </cell>
          <cell r="R251" t="e">
            <v>#N/A</v>
          </cell>
        </row>
        <row r="252">
          <cell r="A252">
            <v>322010</v>
          </cell>
          <cell r="B252" t="str">
            <v>Embargos Judiciales</v>
          </cell>
          <cell r="C252">
            <v>0</v>
          </cell>
          <cell r="F252">
            <v>0</v>
          </cell>
          <cell r="G252">
            <v>42483</v>
          </cell>
          <cell r="J252">
            <v>0</v>
          </cell>
          <cell r="N252" t="e">
            <v>#N/A</v>
          </cell>
          <cell r="R252" t="e">
            <v>#N/A</v>
          </cell>
        </row>
        <row r="253">
          <cell r="A253">
            <v>322101</v>
          </cell>
          <cell r="B253" t="str">
            <v>Provision Comisiones Empleados Directa</v>
          </cell>
          <cell r="C253">
            <v>-187565370</v>
          </cell>
          <cell r="F253">
            <v>0</v>
          </cell>
          <cell r="G253">
            <v>42483</v>
          </cell>
          <cell r="J253">
            <v>0</v>
          </cell>
          <cell r="N253" t="e">
            <v>#N/A</v>
          </cell>
          <cell r="R253" t="e">
            <v>#N/A</v>
          </cell>
        </row>
        <row r="254">
          <cell r="A254">
            <v>323183</v>
          </cell>
          <cell r="B254" t="str">
            <v>Garantía CTI a pagar</v>
          </cell>
          <cell r="C254">
            <v>-499740110</v>
          </cell>
          <cell r="F254">
            <v>0</v>
          </cell>
          <cell r="G254">
            <v>42483</v>
          </cell>
          <cell r="J254">
            <v>0</v>
          </cell>
          <cell r="N254" t="e">
            <v>#N/A</v>
          </cell>
          <cell r="R254" t="e">
            <v>#N/A</v>
          </cell>
        </row>
        <row r="255">
          <cell r="A255">
            <v>330014</v>
          </cell>
          <cell r="B255" t="str">
            <v>I.V.A. 10% Paraguay</v>
          </cell>
          <cell r="C255">
            <v>-11198136579</v>
          </cell>
          <cell r="F255">
            <v>0</v>
          </cell>
          <cell r="G255">
            <v>42483</v>
          </cell>
          <cell r="J255">
            <v>0</v>
          </cell>
          <cell r="N255" t="e">
            <v>#N/A</v>
          </cell>
          <cell r="R255" t="e">
            <v>#N/A</v>
          </cell>
        </row>
        <row r="256">
          <cell r="A256">
            <v>330015</v>
          </cell>
          <cell r="B256" t="str">
            <v>I.V.A. 5% Paraguay</v>
          </cell>
          <cell r="C256">
            <v>-1945376</v>
          </cell>
          <cell r="F256">
            <v>0</v>
          </cell>
          <cell r="G256">
            <v>42483</v>
          </cell>
          <cell r="J256">
            <v>0</v>
          </cell>
          <cell r="N256" t="e">
            <v>#N/A</v>
          </cell>
          <cell r="R256" t="e">
            <v>#N/A</v>
          </cell>
        </row>
        <row r="257">
          <cell r="A257">
            <v>330102</v>
          </cell>
          <cell r="B257" t="str">
            <v>Retención IVA Renta a pagar</v>
          </cell>
          <cell r="C257">
            <v>-5714207</v>
          </cell>
          <cell r="F257">
            <v>0</v>
          </cell>
          <cell r="G257">
            <v>42483</v>
          </cell>
          <cell r="J257">
            <v>0</v>
          </cell>
          <cell r="N257" t="e">
            <v>#N/A</v>
          </cell>
          <cell r="R257" t="e">
            <v>#N/A</v>
          </cell>
        </row>
        <row r="258">
          <cell r="A258">
            <v>339003</v>
          </cell>
          <cell r="B258" t="str">
            <v>Impuesto Inmobiliario Municipal</v>
          </cell>
          <cell r="C258">
            <v>11513100</v>
          </cell>
          <cell r="F258">
            <v>0</v>
          </cell>
          <cell r="G258">
            <v>42483</v>
          </cell>
          <cell r="J258">
            <v>0</v>
          </cell>
          <cell r="N258" t="e">
            <v>#N/A</v>
          </cell>
          <cell r="R258" t="e">
            <v>#N/A</v>
          </cell>
        </row>
        <row r="259">
          <cell r="A259">
            <v>340000</v>
          </cell>
          <cell r="B259" t="str">
            <v>Depósito en Garantía</v>
          </cell>
          <cell r="C259">
            <v>258578163</v>
          </cell>
          <cell r="F259">
            <v>0</v>
          </cell>
          <cell r="G259">
            <v>42483</v>
          </cell>
          <cell r="J259">
            <v>0</v>
          </cell>
          <cell r="N259" t="e">
            <v>#N/A</v>
          </cell>
          <cell r="R259" t="e">
            <v>#N/A</v>
          </cell>
        </row>
        <row r="260">
          <cell r="A260">
            <v>340007</v>
          </cell>
          <cell r="B260" t="str">
            <v>Ingreso Diferido Tarjeta Prepaga</v>
          </cell>
          <cell r="C260">
            <v>-557995022</v>
          </cell>
          <cell r="F260">
            <v>0</v>
          </cell>
          <cell r="G260">
            <v>42483</v>
          </cell>
          <cell r="J260">
            <v>0</v>
          </cell>
          <cell r="N260" t="e">
            <v>#N/A</v>
          </cell>
          <cell r="R260" t="e">
            <v>#N/A</v>
          </cell>
        </row>
        <row r="261">
          <cell r="A261">
            <v>340008</v>
          </cell>
          <cell r="B261" t="str">
            <v>Ingresos Diferidos Transf.Saldo Tarj. Prep. a Reg</v>
          </cell>
          <cell r="C261">
            <v>0</v>
          </cell>
          <cell r="F261">
            <v>0</v>
          </cell>
          <cell r="G261">
            <v>42483</v>
          </cell>
          <cell r="J261">
            <v>0</v>
          </cell>
          <cell r="N261" t="e">
            <v>#N/A</v>
          </cell>
          <cell r="R261" t="e">
            <v>#N/A</v>
          </cell>
        </row>
        <row r="262">
          <cell r="A262">
            <v>340010</v>
          </cell>
          <cell r="B262" t="str">
            <v>Ingreso Diferido Cuenta Segura</v>
          </cell>
          <cell r="C262">
            <v>-8093399560</v>
          </cell>
          <cell r="F262">
            <v>0</v>
          </cell>
          <cell r="G262">
            <v>42483</v>
          </cell>
          <cell r="J262">
            <v>0</v>
          </cell>
          <cell r="N262" t="e">
            <v>#N/A</v>
          </cell>
          <cell r="R262" t="e">
            <v>#N/A</v>
          </cell>
        </row>
        <row r="263">
          <cell r="A263">
            <v>340011</v>
          </cell>
          <cell r="B263" t="str">
            <v>Acreditacion de Regalos Cta. Orden</v>
          </cell>
          <cell r="C263">
            <v>-1219500970</v>
          </cell>
          <cell r="F263">
            <v>0</v>
          </cell>
          <cell r="G263">
            <v>42483</v>
          </cell>
          <cell r="J263">
            <v>0</v>
          </cell>
          <cell r="N263" t="e">
            <v>#N/A</v>
          </cell>
          <cell r="R263" t="e">
            <v>#N/A</v>
          </cell>
        </row>
        <row r="264">
          <cell r="A264">
            <v>340012</v>
          </cell>
          <cell r="B264" t="str">
            <v>Consumo de Regalos Cta. Orden</v>
          </cell>
          <cell r="C264">
            <v>1219500970</v>
          </cell>
          <cell r="F264">
            <v>0</v>
          </cell>
          <cell r="G264">
            <v>42483</v>
          </cell>
          <cell r="J264">
            <v>0</v>
          </cell>
          <cell r="N264" t="e">
            <v>#N/A</v>
          </cell>
          <cell r="R264" t="e">
            <v>#N/A</v>
          </cell>
        </row>
        <row r="265">
          <cell r="A265">
            <v>341001</v>
          </cell>
          <cell r="B265" t="str">
            <v>Provision Mantenimiento de la Red</v>
          </cell>
          <cell r="C265">
            <v>-329549771</v>
          </cell>
          <cell r="F265">
            <v>0</v>
          </cell>
          <cell r="G265">
            <v>42483</v>
          </cell>
          <cell r="J265">
            <v>0</v>
          </cell>
          <cell r="N265" t="e">
            <v>#N/A</v>
          </cell>
          <cell r="R265" t="e">
            <v>#N/A</v>
          </cell>
        </row>
        <row r="266">
          <cell r="A266">
            <v>341003</v>
          </cell>
          <cell r="B266" t="str">
            <v>Prevision Contingencias</v>
          </cell>
          <cell r="C266">
            <v>-958050540</v>
          </cell>
          <cell r="F266">
            <v>0</v>
          </cell>
          <cell r="G266">
            <v>42483</v>
          </cell>
          <cell r="J266">
            <v>0</v>
          </cell>
          <cell r="N266" t="e">
            <v>#N/A</v>
          </cell>
          <cell r="R266" t="e">
            <v>#N/A</v>
          </cell>
        </row>
        <row r="267">
          <cell r="A267">
            <v>342001</v>
          </cell>
          <cell r="B267" t="str">
            <v>Alquileres de Sitios Vencidos No Pagados</v>
          </cell>
          <cell r="C267">
            <v>-4482643647</v>
          </cell>
          <cell r="F267">
            <v>0</v>
          </cell>
          <cell r="G267">
            <v>42483</v>
          </cell>
          <cell r="J267">
            <v>0</v>
          </cell>
          <cell r="N267" t="e">
            <v>#N/A</v>
          </cell>
          <cell r="R267" t="e">
            <v>#N/A</v>
          </cell>
        </row>
        <row r="268">
          <cell r="A268">
            <v>342007</v>
          </cell>
          <cell r="B268" t="str">
            <v>Honorarios compañías Relacionadas</v>
          </cell>
          <cell r="C268">
            <v>-1</v>
          </cell>
          <cell r="F268">
            <v>0</v>
          </cell>
          <cell r="G268">
            <v>42483</v>
          </cell>
          <cell r="J268">
            <v>0</v>
          </cell>
          <cell r="N268" t="e">
            <v>#N/A</v>
          </cell>
          <cell r="R268" t="e">
            <v>#N/A</v>
          </cell>
        </row>
        <row r="269">
          <cell r="A269">
            <v>342009</v>
          </cell>
          <cell r="B269" t="str">
            <v>Provisiones Varias</v>
          </cell>
          <cell r="C269">
            <v>-27362035402</v>
          </cell>
          <cell r="F269">
            <v>0</v>
          </cell>
          <cell r="G269">
            <v>42483</v>
          </cell>
          <cell r="J269">
            <v>0</v>
          </cell>
          <cell r="N269" t="e">
            <v>#N/A</v>
          </cell>
          <cell r="R269" t="e">
            <v>#N/A</v>
          </cell>
        </row>
        <row r="270">
          <cell r="A270">
            <v>343005</v>
          </cell>
          <cell r="B270" t="str">
            <v>Provision Publicidad</v>
          </cell>
          <cell r="C270">
            <v>-910542704</v>
          </cell>
          <cell r="F270">
            <v>0</v>
          </cell>
          <cell r="G270">
            <v>42483</v>
          </cell>
          <cell r="J270">
            <v>0</v>
          </cell>
          <cell r="N270" t="e">
            <v>#N/A</v>
          </cell>
          <cell r="R270" t="e">
            <v>#N/A</v>
          </cell>
        </row>
        <row r="271">
          <cell r="A271">
            <v>343008</v>
          </cell>
          <cell r="B271" t="str">
            <v>Provisión Sistemas</v>
          </cell>
          <cell r="C271">
            <v>0</v>
          </cell>
          <cell r="F271">
            <v>0</v>
          </cell>
          <cell r="G271">
            <v>42483</v>
          </cell>
          <cell r="J271">
            <v>0</v>
          </cell>
          <cell r="N271" t="e">
            <v>#N/A</v>
          </cell>
          <cell r="R271" t="e">
            <v>#N/A</v>
          </cell>
        </row>
        <row r="272">
          <cell r="A272">
            <v>350001</v>
          </cell>
          <cell r="B272" t="str">
            <v>Depositos Suscriptores</v>
          </cell>
          <cell r="C272">
            <v>-388985154</v>
          </cell>
          <cell r="F272">
            <v>0</v>
          </cell>
          <cell r="G272">
            <v>42483</v>
          </cell>
          <cell r="J272">
            <v>0</v>
          </cell>
          <cell r="N272" t="e">
            <v>#N/A</v>
          </cell>
          <cell r="R272" t="e">
            <v>#N/A</v>
          </cell>
        </row>
        <row r="273">
          <cell r="A273">
            <v>380002</v>
          </cell>
          <cell r="B273" t="str">
            <v>Proveedores Equipos y Plantas (SL)</v>
          </cell>
          <cell r="C273">
            <v>62310408</v>
          </cell>
          <cell r="F273">
            <v>0</v>
          </cell>
          <cell r="G273">
            <v>42483</v>
          </cell>
          <cell r="J273">
            <v>0</v>
          </cell>
          <cell r="N273" t="e">
            <v>#N/A</v>
          </cell>
          <cell r="R273" t="e">
            <v>#N/A</v>
          </cell>
        </row>
        <row r="274">
          <cell r="A274">
            <v>400002</v>
          </cell>
          <cell r="B274" t="str">
            <v>Pmos.Capital Corto Plazo</v>
          </cell>
          <cell r="C274">
            <v>-94350000000</v>
          </cell>
          <cell r="F274">
            <v>0</v>
          </cell>
          <cell r="G274">
            <v>-54411</v>
          </cell>
          <cell r="J274">
            <v>0</v>
          </cell>
          <cell r="N274" t="e">
            <v>#N/A</v>
          </cell>
          <cell r="R274" t="e">
            <v>#N/A</v>
          </cell>
        </row>
        <row r="275">
          <cell r="A275">
            <v>400003</v>
          </cell>
          <cell r="B275" t="str">
            <v>Honorarios a Pagar - Consultoria Externa</v>
          </cell>
          <cell r="C275">
            <v>0</v>
          </cell>
          <cell r="F275">
            <v>0</v>
          </cell>
          <cell r="G275">
            <v>-54411</v>
          </cell>
          <cell r="J275">
            <v>0</v>
          </cell>
          <cell r="N275" t="e">
            <v>#N/A</v>
          </cell>
          <cell r="R275" t="e">
            <v>#N/A</v>
          </cell>
        </row>
        <row r="276">
          <cell r="A276">
            <v>400018</v>
          </cell>
          <cell r="B276" t="str">
            <v>Pmos.Intereses a Pagar Corto Plazo</v>
          </cell>
          <cell r="C276">
            <v>-1226410273</v>
          </cell>
          <cell r="F276">
            <v>0</v>
          </cell>
          <cell r="G276">
            <v>-54411</v>
          </cell>
          <cell r="J276">
            <v>0</v>
          </cell>
          <cell r="N276" t="e">
            <v>#N/A</v>
          </cell>
          <cell r="R276" t="e">
            <v>#N/A</v>
          </cell>
        </row>
        <row r="277">
          <cell r="A277">
            <v>430004</v>
          </cell>
          <cell r="B277" t="str">
            <v>Restitucion de Activos - No Cte.</v>
          </cell>
          <cell r="C277">
            <v>0</v>
          </cell>
          <cell r="F277">
            <v>0</v>
          </cell>
          <cell r="G277">
            <v>-54411</v>
          </cell>
          <cell r="J277">
            <v>0</v>
          </cell>
          <cell r="N277" t="e">
            <v>#N/A</v>
          </cell>
          <cell r="R277" t="e">
            <v>#N/A</v>
          </cell>
        </row>
        <row r="278">
          <cell r="A278">
            <v>511001</v>
          </cell>
          <cell r="B278" t="str">
            <v>Capital Suscripto</v>
          </cell>
          <cell r="C278">
            <v>-869000000004</v>
          </cell>
          <cell r="F278">
            <v>0</v>
          </cell>
          <cell r="G278">
            <v>-54411</v>
          </cell>
          <cell r="J278">
            <v>0</v>
          </cell>
          <cell r="N278" t="e">
            <v>#N/A</v>
          </cell>
          <cell r="R278" t="e">
            <v>#N/A</v>
          </cell>
        </row>
        <row r="279">
          <cell r="A279">
            <v>514001</v>
          </cell>
          <cell r="B279" t="str">
            <v>Aportes Irrevocables</v>
          </cell>
          <cell r="C279">
            <v>-16665500001</v>
          </cell>
          <cell r="F279">
            <v>0</v>
          </cell>
          <cell r="G279">
            <v>-54411</v>
          </cell>
          <cell r="J279">
            <v>0</v>
          </cell>
          <cell r="N279" t="e">
            <v>#N/A</v>
          </cell>
          <cell r="R279" t="e">
            <v>#N/A</v>
          </cell>
        </row>
        <row r="280">
          <cell r="A280">
            <v>515002</v>
          </cell>
          <cell r="B280" t="str">
            <v>Reserva de revalúo</v>
          </cell>
          <cell r="C280">
            <v>-117357542404</v>
          </cell>
          <cell r="F280">
            <v>0</v>
          </cell>
          <cell r="G280">
            <v>11798</v>
          </cell>
          <cell r="J280">
            <v>0</v>
          </cell>
          <cell r="N280" t="e">
            <v>#N/A</v>
          </cell>
          <cell r="R280" t="e">
            <v>#N/A</v>
          </cell>
        </row>
        <row r="281">
          <cell r="A281">
            <v>516001</v>
          </cell>
          <cell r="B281" t="str">
            <v>Accionistas</v>
          </cell>
          <cell r="C281">
            <v>455000001</v>
          </cell>
          <cell r="F281">
            <v>0</v>
          </cell>
          <cell r="G281">
            <v>0</v>
          </cell>
          <cell r="J281">
            <v>0</v>
          </cell>
          <cell r="N281" t="e">
            <v>#N/A</v>
          </cell>
          <cell r="R281" t="e">
            <v>#N/A</v>
          </cell>
        </row>
        <row r="282">
          <cell r="A282">
            <v>520000</v>
          </cell>
          <cell r="B282" t="str">
            <v>Resultado del ejercicio</v>
          </cell>
          <cell r="C282">
            <v>193160526116</v>
          </cell>
          <cell r="F282">
            <v>0</v>
          </cell>
          <cell r="G282">
            <v>0</v>
          </cell>
          <cell r="J282">
            <v>0</v>
          </cell>
          <cell r="N282" t="e">
            <v>#N/A</v>
          </cell>
          <cell r="R282" t="e">
            <v>#N/A</v>
          </cell>
        </row>
        <row r="283">
          <cell r="A283">
            <v>520001</v>
          </cell>
          <cell r="B283" t="str">
            <v>Resultado Acumulado</v>
          </cell>
          <cell r="C283">
            <v>250061612949</v>
          </cell>
          <cell r="F283">
            <v>0</v>
          </cell>
          <cell r="G283">
            <v>0</v>
          </cell>
          <cell r="J283">
            <v>0</v>
          </cell>
          <cell r="N283" t="e">
            <v>#N/A</v>
          </cell>
          <cell r="R283" t="e">
            <v>#N/A</v>
          </cell>
        </row>
        <row r="284">
          <cell r="A284">
            <v>611001</v>
          </cell>
          <cell r="B284" t="str">
            <v>Acceso Ganado</v>
          </cell>
          <cell r="C284">
            <v>-27645191563</v>
          </cell>
          <cell r="F284">
            <v>0</v>
          </cell>
          <cell r="G284">
            <v>15</v>
          </cell>
          <cell r="N284" t="e">
            <v>#N/A</v>
          </cell>
          <cell r="R284" t="e">
            <v>#N/A</v>
          </cell>
        </row>
        <row r="285">
          <cell r="A285">
            <v>611002</v>
          </cell>
          <cell r="B285" t="str">
            <v>Acceso No Ganado</v>
          </cell>
          <cell r="C285">
            <v>130452914</v>
          </cell>
          <cell r="F285">
            <v>0</v>
          </cell>
          <cell r="G285">
            <v>15</v>
          </cell>
          <cell r="N285" t="e">
            <v>#N/A</v>
          </cell>
          <cell r="R285" t="e">
            <v>#N/A</v>
          </cell>
        </row>
        <row r="286">
          <cell r="A286">
            <v>611003</v>
          </cell>
          <cell r="B286" t="str">
            <v>Concesiones Y Promociones</v>
          </cell>
          <cell r="C286">
            <v>11349966</v>
          </cell>
          <cell r="F286">
            <v>0</v>
          </cell>
          <cell r="G286">
            <v>15</v>
          </cell>
          <cell r="N286" t="e">
            <v>#N/A</v>
          </cell>
          <cell r="R286" t="e">
            <v>#N/A</v>
          </cell>
        </row>
        <row r="287">
          <cell r="A287">
            <v>611004</v>
          </cell>
          <cell r="B287" t="str">
            <v>Concesiones Y Promociones No Facturadas</v>
          </cell>
          <cell r="C287">
            <v>418690</v>
          </cell>
          <cell r="F287">
            <v>0</v>
          </cell>
          <cell r="G287">
            <v>15</v>
          </cell>
          <cell r="N287" t="e">
            <v>#N/A</v>
          </cell>
          <cell r="R287" t="e">
            <v>#N/A</v>
          </cell>
        </row>
        <row r="288">
          <cell r="A288">
            <v>611006</v>
          </cell>
          <cell r="B288" t="str">
            <v>Acceso prorrateado CMIS</v>
          </cell>
          <cell r="C288">
            <v>-911888959</v>
          </cell>
          <cell r="F288">
            <v>0</v>
          </cell>
          <cell r="G288">
            <v>0</v>
          </cell>
          <cell r="N288" t="e">
            <v>#N/A</v>
          </cell>
          <cell r="R288" t="e">
            <v>#N/A</v>
          </cell>
        </row>
        <row r="289">
          <cell r="A289">
            <v>611007</v>
          </cell>
          <cell r="B289" t="str">
            <v>Acceso prorrateado no facturado</v>
          </cell>
          <cell r="C289">
            <v>11224387</v>
          </cell>
          <cell r="F289">
            <v>0</v>
          </cell>
          <cell r="G289">
            <v>0</v>
          </cell>
          <cell r="N289" t="e">
            <v>#N/A</v>
          </cell>
          <cell r="R289" t="e">
            <v>#N/A</v>
          </cell>
        </row>
        <row r="290">
          <cell r="A290">
            <v>611009</v>
          </cell>
          <cell r="B290" t="str">
            <v>Abono Cuenta Segura</v>
          </cell>
          <cell r="C290">
            <v>24431752113</v>
          </cell>
          <cell r="F290">
            <v>0</v>
          </cell>
          <cell r="G290">
            <v>112</v>
          </cell>
          <cell r="N290" t="e">
            <v>#N/A</v>
          </cell>
          <cell r="R290" t="e">
            <v>#N/A</v>
          </cell>
        </row>
        <row r="291">
          <cell r="A291">
            <v>612001</v>
          </cell>
          <cell r="B291" t="str">
            <v>Minutos Aire</v>
          </cell>
          <cell r="C291">
            <v>-936309891</v>
          </cell>
          <cell r="F291">
            <v>0</v>
          </cell>
          <cell r="G291">
            <v>0</v>
          </cell>
          <cell r="N291" t="e">
            <v>#N/A</v>
          </cell>
          <cell r="R291" t="e">
            <v>#N/A</v>
          </cell>
        </row>
        <row r="292">
          <cell r="A292">
            <v>612003</v>
          </cell>
          <cell r="B292" t="str">
            <v>Minutos Aire No Facturados</v>
          </cell>
          <cell r="C292">
            <v>17560132</v>
          </cell>
          <cell r="F292">
            <v>0</v>
          </cell>
          <cell r="G292">
            <v>1031</v>
          </cell>
          <cell r="N292" t="e">
            <v>#N/A</v>
          </cell>
          <cell r="R292" t="e">
            <v>#N/A</v>
          </cell>
        </row>
        <row r="293">
          <cell r="A293">
            <v>612004</v>
          </cell>
          <cell r="B293" t="str">
            <v>Minutos Aire Concesiones Y Promociones</v>
          </cell>
          <cell r="C293">
            <v>26559657</v>
          </cell>
          <cell r="F293">
            <v>0</v>
          </cell>
          <cell r="G293">
            <v>1031</v>
          </cell>
          <cell r="N293" t="e">
            <v>#N/A</v>
          </cell>
          <cell r="R293" t="e">
            <v>#N/A</v>
          </cell>
        </row>
        <row r="294">
          <cell r="A294">
            <v>612005</v>
          </cell>
          <cell r="B294" t="str">
            <v>Consumo Abono Cuenta Segura</v>
          </cell>
          <cell r="C294">
            <v>-21912000383</v>
          </cell>
          <cell r="F294">
            <v>0</v>
          </cell>
          <cell r="G294">
            <v>-3803724</v>
          </cell>
          <cell r="N294" t="e">
            <v>#N/A</v>
          </cell>
          <cell r="R294" t="e">
            <v>#N/A</v>
          </cell>
        </row>
        <row r="295">
          <cell r="A295">
            <v>612008</v>
          </cell>
          <cell r="B295" t="str">
            <v>Consumo Prepaga Aire</v>
          </cell>
          <cell r="C295">
            <v>-24056390449</v>
          </cell>
          <cell r="F295">
            <v>0</v>
          </cell>
          <cell r="G295">
            <v>-3803724</v>
          </cell>
          <cell r="N295" t="e">
            <v>#N/A</v>
          </cell>
          <cell r="R295" t="e">
            <v>#N/A</v>
          </cell>
        </row>
        <row r="296">
          <cell r="A296">
            <v>612010</v>
          </cell>
          <cell r="B296" t="str">
            <v>Reverso Venta Tarjeta Prepaga</v>
          </cell>
          <cell r="C296">
            <v>29787410520</v>
          </cell>
          <cell r="F296">
            <v>0</v>
          </cell>
          <cell r="G296">
            <v>7294</v>
          </cell>
          <cell r="N296" t="e">
            <v>#N/A</v>
          </cell>
          <cell r="R296" t="e">
            <v>#N/A</v>
          </cell>
        </row>
        <row r="297">
          <cell r="A297">
            <v>612011</v>
          </cell>
          <cell r="B297" t="str">
            <v>Revenue Prepaga Caducidad</v>
          </cell>
          <cell r="C297">
            <v>-3999511704</v>
          </cell>
          <cell r="F297">
            <v>0</v>
          </cell>
          <cell r="G297">
            <v>7294</v>
          </cell>
          <cell r="N297" t="e">
            <v>#N/A</v>
          </cell>
          <cell r="R297" t="e">
            <v>#N/A</v>
          </cell>
        </row>
        <row r="298">
          <cell r="A298">
            <v>612012</v>
          </cell>
          <cell r="B298" t="str">
            <v>Consumo Cuenta Segura</v>
          </cell>
          <cell r="C298">
            <v>-8852819613</v>
          </cell>
          <cell r="F298">
            <v>0</v>
          </cell>
          <cell r="G298">
            <v>305992</v>
          </cell>
          <cell r="N298" t="e">
            <v>#N/A</v>
          </cell>
          <cell r="R298" t="e">
            <v>#N/A</v>
          </cell>
        </row>
        <row r="299">
          <cell r="A299">
            <v>612014</v>
          </cell>
          <cell r="B299" t="str">
            <v>Revenue SMS Pre-Pago</v>
          </cell>
          <cell r="C299">
            <v>-5450234436</v>
          </cell>
          <cell r="F299">
            <v>0</v>
          </cell>
          <cell r="G299">
            <v>5514083</v>
          </cell>
          <cell r="N299" t="e">
            <v>#N/A</v>
          </cell>
          <cell r="R299" t="e">
            <v>#N/A</v>
          </cell>
        </row>
        <row r="300">
          <cell r="A300">
            <v>612017</v>
          </cell>
          <cell r="B300" t="str">
            <v>Regalo Carga Inicial Cuenta Segura</v>
          </cell>
          <cell r="C300">
            <v>4014697237</v>
          </cell>
          <cell r="F300">
            <v>0</v>
          </cell>
          <cell r="G300">
            <v>80912</v>
          </cell>
          <cell r="N300" t="e">
            <v>#N/A</v>
          </cell>
          <cell r="R300" t="e">
            <v>#N/A</v>
          </cell>
        </row>
        <row r="301">
          <cell r="A301">
            <v>612018</v>
          </cell>
          <cell r="B301" t="str">
            <v>Revenue SMS Cta - Segura</v>
          </cell>
          <cell r="C301">
            <v>-730915423</v>
          </cell>
          <cell r="F301">
            <v>0</v>
          </cell>
          <cell r="G301">
            <v>148670</v>
          </cell>
          <cell r="N301" t="e">
            <v>#N/A</v>
          </cell>
          <cell r="R301" t="e">
            <v>#N/A</v>
          </cell>
        </row>
        <row r="302">
          <cell r="A302">
            <v>612019</v>
          </cell>
          <cell r="B302" t="str">
            <v>Revenue Datos Pre - Pago</v>
          </cell>
          <cell r="C302">
            <v>-289180390</v>
          </cell>
          <cell r="F302">
            <v>0</v>
          </cell>
          <cell r="G302">
            <v>-579</v>
          </cell>
          <cell r="N302" t="e">
            <v>#N/A</v>
          </cell>
          <cell r="R302" t="e">
            <v>#N/A</v>
          </cell>
        </row>
        <row r="303">
          <cell r="A303">
            <v>612021</v>
          </cell>
          <cell r="B303" t="str">
            <v>Revenue Datos Cta - Segura</v>
          </cell>
          <cell r="C303">
            <v>-364801378</v>
          </cell>
          <cell r="F303">
            <v>0</v>
          </cell>
          <cell r="G303">
            <v>0</v>
          </cell>
          <cell r="N303" t="e">
            <v>#N/A</v>
          </cell>
          <cell r="R303" t="e">
            <v>#N/A</v>
          </cell>
        </row>
        <row r="304">
          <cell r="A304">
            <v>612023</v>
          </cell>
          <cell r="B304" t="str">
            <v>Regalo Promo Plus Cta.Segura</v>
          </cell>
          <cell r="C304">
            <v>1329383500</v>
          </cell>
          <cell r="F304">
            <v>0</v>
          </cell>
          <cell r="G304">
            <v>0</v>
          </cell>
          <cell r="N304" t="e">
            <v>#N/A</v>
          </cell>
          <cell r="R304" t="e">
            <v>#N/A</v>
          </cell>
        </row>
        <row r="305">
          <cell r="A305">
            <v>612024</v>
          </cell>
          <cell r="B305" t="str">
            <v>Regalo Customer Cta. Segura</v>
          </cell>
          <cell r="C305">
            <v>480671441</v>
          </cell>
          <cell r="F305">
            <v>0</v>
          </cell>
          <cell r="G305">
            <v>0</v>
          </cell>
          <cell r="N305" t="e">
            <v>#N/A</v>
          </cell>
          <cell r="R305" t="e">
            <v>#N/A</v>
          </cell>
        </row>
        <row r="306">
          <cell r="A306">
            <v>612025</v>
          </cell>
          <cell r="B306" t="str">
            <v>Regalo Carga Inicial PP</v>
          </cell>
          <cell r="C306">
            <v>6779177441</v>
          </cell>
          <cell r="F306">
            <v>0</v>
          </cell>
          <cell r="G306">
            <v>0</v>
          </cell>
          <cell r="N306" t="e">
            <v>#N/A</v>
          </cell>
          <cell r="R306" t="e">
            <v>#N/A</v>
          </cell>
        </row>
        <row r="307">
          <cell r="A307">
            <v>612026</v>
          </cell>
          <cell r="B307" t="str">
            <v>Regalo Promo Plus PP</v>
          </cell>
          <cell r="C307">
            <v>3193883660</v>
          </cell>
          <cell r="F307">
            <v>0</v>
          </cell>
          <cell r="G307">
            <v>107</v>
          </cell>
          <cell r="N307" t="e">
            <v>#N/A</v>
          </cell>
          <cell r="R307" t="e">
            <v>#N/A</v>
          </cell>
        </row>
        <row r="308">
          <cell r="A308">
            <v>612027</v>
          </cell>
          <cell r="B308" t="str">
            <v>Regalo Customer PP</v>
          </cell>
          <cell r="C308">
            <v>172318614</v>
          </cell>
          <cell r="F308">
            <v>0</v>
          </cell>
          <cell r="G308">
            <v>107</v>
          </cell>
          <cell r="N308" t="e">
            <v>#N/A</v>
          </cell>
          <cell r="R308" t="e">
            <v>#N/A</v>
          </cell>
        </row>
        <row r="309">
          <cell r="A309">
            <v>612102</v>
          </cell>
          <cell r="B309" t="str">
            <v>Provisión Airtime CPP</v>
          </cell>
          <cell r="C309">
            <v>310004643</v>
          </cell>
          <cell r="F309">
            <v>0</v>
          </cell>
          <cell r="G309">
            <v>984185</v>
          </cell>
          <cell r="N309" t="e">
            <v>#N/A</v>
          </cell>
          <cell r="R309" t="e">
            <v>#N/A</v>
          </cell>
        </row>
        <row r="310">
          <cell r="A310">
            <v>612103</v>
          </cell>
          <cell r="B310" t="str">
            <v>Airtime CPP</v>
          </cell>
          <cell r="C310">
            <v>-2123346537</v>
          </cell>
          <cell r="F310">
            <v>0</v>
          </cell>
          <cell r="G310">
            <v>984185</v>
          </cell>
          <cell r="N310" t="e">
            <v>#N/A</v>
          </cell>
          <cell r="R310" t="e">
            <v>#N/A</v>
          </cell>
        </row>
        <row r="311">
          <cell r="A311">
            <v>612133</v>
          </cell>
          <cell r="B311" t="str">
            <v>Ingresos por acceso de otras operadoras</v>
          </cell>
          <cell r="C311">
            <v>-5884536305</v>
          </cell>
          <cell r="F311">
            <v>0</v>
          </cell>
          <cell r="G311">
            <v>984185</v>
          </cell>
          <cell r="N311" t="e">
            <v>#N/A</v>
          </cell>
          <cell r="R311" t="e">
            <v>#N/A</v>
          </cell>
        </row>
        <row r="312">
          <cell r="A312">
            <v>613103</v>
          </cell>
          <cell r="B312" t="str">
            <v>Llamadas locales</v>
          </cell>
          <cell r="C312">
            <v>-1839300885</v>
          </cell>
          <cell r="F312">
            <v>0</v>
          </cell>
          <cell r="G312">
            <v>1472</v>
          </cell>
          <cell r="N312" t="e">
            <v>#N/A</v>
          </cell>
          <cell r="R312" t="e">
            <v>#N/A</v>
          </cell>
        </row>
        <row r="313">
          <cell r="A313">
            <v>613201</v>
          </cell>
          <cell r="B313" t="str">
            <v>LLamadas L.Dist.Int.Facturadas</v>
          </cell>
          <cell r="C313">
            <v>-615966541</v>
          </cell>
          <cell r="F313">
            <v>0</v>
          </cell>
          <cell r="G313">
            <v>1472</v>
          </cell>
          <cell r="N313" t="e">
            <v>#N/A</v>
          </cell>
          <cell r="R313" t="e">
            <v>#N/A</v>
          </cell>
        </row>
        <row r="314">
          <cell r="A314">
            <v>614001</v>
          </cell>
          <cell r="B314" t="str">
            <v>Activacion Facturada</v>
          </cell>
          <cell r="C314">
            <v>-268687900000</v>
          </cell>
          <cell r="F314">
            <v>0</v>
          </cell>
          <cell r="G314">
            <v>-142</v>
          </cell>
          <cell r="N314" t="e">
            <v>#N/A</v>
          </cell>
          <cell r="R314" t="e">
            <v>#N/A</v>
          </cell>
        </row>
        <row r="315">
          <cell r="A315">
            <v>614002</v>
          </cell>
          <cell r="B315" t="str">
            <v>Activacion No Facturada</v>
          </cell>
          <cell r="C315">
            <v>-3326415</v>
          </cell>
          <cell r="F315">
            <v>0</v>
          </cell>
          <cell r="G315">
            <v>15968</v>
          </cell>
          <cell r="N315" t="e">
            <v>#N/A</v>
          </cell>
          <cell r="R315" t="e">
            <v>#N/A</v>
          </cell>
        </row>
        <row r="316">
          <cell r="A316">
            <v>614004</v>
          </cell>
          <cell r="B316" t="str">
            <v>Activacion Cambio de Servicio</v>
          </cell>
          <cell r="C316">
            <v>-7232708</v>
          </cell>
          <cell r="F316">
            <v>0</v>
          </cell>
          <cell r="G316">
            <v>15968</v>
          </cell>
          <cell r="N316" t="e">
            <v>#N/A</v>
          </cell>
          <cell r="R316" t="e">
            <v>#N/A</v>
          </cell>
        </row>
        <row r="317">
          <cell r="A317">
            <v>614005</v>
          </cell>
          <cell r="B317" t="str">
            <v>Activacion Concesiones y Promociones</v>
          </cell>
          <cell r="C317">
            <v>268584100000</v>
          </cell>
          <cell r="F317">
            <v>0</v>
          </cell>
          <cell r="G317">
            <v>1170</v>
          </cell>
          <cell r="N317" t="e">
            <v>#N/A</v>
          </cell>
          <cell r="R317" t="e">
            <v>#N/A</v>
          </cell>
        </row>
        <row r="318">
          <cell r="A318">
            <v>615002</v>
          </cell>
          <cell r="B318" t="str">
            <v>LLamada en Espera No Facturada</v>
          </cell>
          <cell r="C318">
            <v>124250643</v>
          </cell>
          <cell r="F318">
            <v>0</v>
          </cell>
          <cell r="G318">
            <v>1231183</v>
          </cell>
          <cell r="N318" t="e">
            <v>#N/A</v>
          </cell>
          <cell r="R318" t="e">
            <v>#N/A</v>
          </cell>
        </row>
        <row r="319">
          <cell r="A319">
            <v>615005</v>
          </cell>
          <cell r="B319" t="str">
            <v>Serv.Opcionales Conceciones y Promociones</v>
          </cell>
          <cell r="C319">
            <v>-2207367581</v>
          </cell>
          <cell r="F319">
            <v>0</v>
          </cell>
          <cell r="G319">
            <v>11358</v>
          </cell>
          <cell r="N319" t="e">
            <v>#N/A</v>
          </cell>
          <cell r="R319" t="e">
            <v>#N/A</v>
          </cell>
        </row>
        <row r="320">
          <cell r="A320">
            <v>615006</v>
          </cell>
          <cell r="B320" t="str">
            <v>Facturaciones Detallada</v>
          </cell>
          <cell r="C320">
            <v>-31271703</v>
          </cell>
          <cell r="F320">
            <v>0</v>
          </cell>
          <cell r="G320">
            <v>12321</v>
          </cell>
          <cell r="N320" t="e">
            <v>#N/A</v>
          </cell>
          <cell r="R320" t="e">
            <v>#N/A</v>
          </cell>
        </row>
        <row r="321">
          <cell r="A321">
            <v>615007</v>
          </cell>
          <cell r="B321" t="str">
            <v>Facturacion Detallada No Facturada</v>
          </cell>
          <cell r="C321">
            <v>-9773112</v>
          </cell>
          <cell r="F321">
            <v>0</v>
          </cell>
          <cell r="G321">
            <v>0</v>
          </cell>
          <cell r="N321" t="e">
            <v>#N/A</v>
          </cell>
          <cell r="R321" t="e">
            <v>#N/A</v>
          </cell>
        </row>
        <row r="322">
          <cell r="A322">
            <v>615009</v>
          </cell>
          <cell r="B322" t="str">
            <v>SMS (mensajes de Texto)</v>
          </cell>
          <cell r="C322">
            <v>-124469851</v>
          </cell>
          <cell r="F322">
            <v>0</v>
          </cell>
          <cell r="G322">
            <v>0</v>
          </cell>
          <cell r="N322" t="e">
            <v>#N/A</v>
          </cell>
          <cell r="R322" t="e">
            <v>#N/A</v>
          </cell>
        </row>
        <row r="323">
          <cell r="A323">
            <v>615011</v>
          </cell>
          <cell r="B323" t="str">
            <v>Servicio Mensajero CTI</v>
          </cell>
          <cell r="C323">
            <v>266511468</v>
          </cell>
          <cell r="F323">
            <v>0</v>
          </cell>
          <cell r="G323">
            <v>-285170</v>
          </cell>
          <cell r="N323" t="e">
            <v>#N/A</v>
          </cell>
          <cell r="R323" t="e">
            <v>#N/A</v>
          </cell>
        </row>
        <row r="324">
          <cell r="A324">
            <v>615012</v>
          </cell>
          <cell r="B324" t="str">
            <v>Tráfico de datos</v>
          </cell>
          <cell r="C324">
            <v>-437935441</v>
          </cell>
          <cell r="F324">
            <v>0</v>
          </cell>
          <cell r="G324">
            <v>-285170</v>
          </cell>
          <cell r="N324" t="e">
            <v>#N/A</v>
          </cell>
          <cell r="R324" t="e">
            <v>#N/A</v>
          </cell>
        </row>
        <row r="325">
          <cell r="A325">
            <v>615017</v>
          </cell>
          <cell r="B325" t="str">
            <v>Ingresos por acceso de Copaco - CPP-Pre Pago</v>
          </cell>
          <cell r="C325">
            <v>-4111458170</v>
          </cell>
          <cell r="F325">
            <v>0</v>
          </cell>
          <cell r="G325">
            <v>-285170</v>
          </cell>
          <cell r="N325" t="e">
            <v>#N/A</v>
          </cell>
          <cell r="R325" t="e">
            <v>#N/A</v>
          </cell>
        </row>
        <row r="326">
          <cell r="A326">
            <v>615018</v>
          </cell>
          <cell r="B326" t="str">
            <v>Ingresos por acceso de otras operadoras-Pre pago</v>
          </cell>
          <cell r="C326">
            <v>-5311819315</v>
          </cell>
          <cell r="F326">
            <v>0</v>
          </cell>
          <cell r="G326">
            <v>-285170</v>
          </cell>
          <cell r="N326" t="e">
            <v>#N/A</v>
          </cell>
          <cell r="R326" t="e">
            <v>#N/A</v>
          </cell>
        </row>
        <row r="327">
          <cell r="A327">
            <v>616101</v>
          </cell>
          <cell r="B327" t="str">
            <v>Roaming Cargo Diario</v>
          </cell>
          <cell r="C327">
            <v>1541015</v>
          </cell>
          <cell r="F327">
            <v>0</v>
          </cell>
          <cell r="G327">
            <v>-285170</v>
          </cell>
          <cell r="N327" t="e">
            <v>#N/A</v>
          </cell>
          <cell r="R327" t="e">
            <v>#N/A</v>
          </cell>
        </row>
        <row r="328">
          <cell r="A328">
            <v>616102</v>
          </cell>
          <cell r="B328" t="str">
            <v>Roaming Minutos en el Aire</v>
          </cell>
          <cell r="C328">
            <v>-914181418</v>
          </cell>
          <cell r="F328">
            <v>0</v>
          </cell>
          <cell r="G328">
            <v>-285170</v>
          </cell>
          <cell r="N328" t="e">
            <v>#N/A</v>
          </cell>
          <cell r="R328" t="e">
            <v>#N/A</v>
          </cell>
        </row>
        <row r="329">
          <cell r="A329">
            <v>616105</v>
          </cell>
          <cell r="B329" t="str">
            <v>Roaming Larga Distancia Nacional</v>
          </cell>
          <cell r="C329">
            <v>-389690975</v>
          </cell>
          <cell r="F329">
            <v>0</v>
          </cell>
          <cell r="G329">
            <v>-285170</v>
          </cell>
          <cell r="N329" t="e">
            <v>#N/A</v>
          </cell>
          <cell r="R329" t="e">
            <v>#N/A</v>
          </cell>
        </row>
        <row r="330">
          <cell r="A330">
            <v>616111</v>
          </cell>
          <cell r="B330" t="str">
            <v>Roaming Aire - Prepaga PY</v>
          </cell>
          <cell r="C330">
            <v>-237571081</v>
          </cell>
          <cell r="F330">
            <v>0</v>
          </cell>
          <cell r="G330">
            <v>-285170</v>
          </cell>
          <cell r="N330" t="e">
            <v>#N/A</v>
          </cell>
          <cell r="R330" t="e">
            <v>#N/A</v>
          </cell>
        </row>
        <row r="331">
          <cell r="A331">
            <v>616123</v>
          </cell>
          <cell r="B331" t="str">
            <v>Serv.Roaming a Terceros</v>
          </cell>
          <cell r="C331">
            <v>-1177119055</v>
          </cell>
          <cell r="F331">
            <v>0</v>
          </cell>
          <cell r="G331">
            <v>-285170</v>
          </cell>
          <cell r="N331" t="e">
            <v>#N/A</v>
          </cell>
          <cell r="R331" t="e">
            <v>#N/A</v>
          </cell>
        </row>
        <row r="332">
          <cell r="A332">
            <v>616133</v>
          </cell>
          <cell r="B332" t="str">
            <v>Saldos No Consumidos Cr</v>
          </cell>
          <cell r="C332">
            <v>-2985029003</v>
          </cell>
          <cell r="F332">
            <v>0</v>
          </cell>
          <cell r="G332">
            <v>0</v>
          </cell>
          <cell r="N332" t="e">
            <v>#N/A</v>
          </cell>
          <cell r="R332" t="e">
            <v>#N/A</v>
          </cell>
        </row>
        <row r="333">
          <cell r="A333">
            <v>616164</v>
          </cell>
          <cell r="B333" t="str">
            <v>Servicio Roaming Aire GSM</v>
          </cell>
          <cell r="C333">
            <v>-2663288673</v>
          </cell>
          <cell r="F333">
            <v>0</v>
          </cell>
          <cell r="G333">
            <v>0</v>
          </cell>
          <cell r="N333" t="e">
            <v>#N/A</v>
          </cell>
          <cell r="R333" t="e">
            <v>#N/A</v>
          </cell>
        </row>
        <row r="334">
          <cell r="A334">
            <v>619009</v>
          </cell>
          <cell r="B334" t="str">
            <v>Ley 2051/03-Retención GD</v>
          </cell>
          <cell r="C334">
            <v>3115491</v>
          </cell>
          <cell r="F334">
            <v>0</v>
          </cell>
          <cell r="G334">
            <v>0</v>
          </cell>
          <cell r="N334" t="e">
            <v>#N/A</v>
          </cell>
          <cell r="R334" t="e">
            <v>#N/A</v>
          </cell>
        </row>
        <row r="335">
          <cell r="A335">
            <v>621000</v>
          </cell>
          <cell r="B335" t="str">
            <v>Ingreso por Telefonos Celular y accesorios</v>
          </cell>
          <cell r="C335">
            <v>-46721174</v>
          </cell>
          <cell r="F335">
            <v>0</v>
          </cell>
          <cell r="G335">
            <v>-139386</v>
          </cell>
          <cell r="N335" t="e">
            <v>#N/A</v>
          </cell>
          <cell r="R335" t="e">
            <v>#N/A</v>
          </cell>
        </row>
        <row r="336">
          <cell r="A336">
            <v>621001</v>
          </cell>
          <cell r="B336" t="str">
            <v>Venta Devengada Telefonos Celulares y Acces</v>
          </cell>
          <cell r="C336">
            <v>0</v>
          </cell>
          <cell r="F336">
            <v>0</v>
          </cell>
          <cell r="G336">
            <v>-139386</v>
          </cell>
          <cell r="N336" t="e">
            <v>#N/A</v>
          </cell>
          <cell r="R336" t="e">
            <v>#N/A</v>
          </cell>
        </row>
        <row r="337">
          <cell r="A337">
            <v>621002</v>
          </cell>
          <cell r="B337" t="str">
            <v>Instalacion y Servicio</v>
          </cell>
          <cell r="C337">
            <v>-679000</v>
          </cell>
          <cell r="F337">
            <v>0</v>
          </cell>
          <cell r="G337">
            <v>-139386</v>
          </cell>
          <cell r="N337" t="e">
            <v>#N/A</v>
          </cell>
          <cell r="R337" t="e">
            <v>#N/A</v>
          </cell>
        </row>
        <row r="338">
          <cell r="A338">
            <v>621003</v>
          </cell>
          <cell r="B338" t="str">
            <v>Ing. por Conceciones y Promociones</v>
          </cell>
          <cell r="C338">
            <v>98167178</v>
          </cell>
          <cell r="F338">
            <v>0</v>
          </cell>
          <cell r="G338">
            <v>-139386</v>
          </cell>
          <cell r="N338" t="e">
            <v>#N/A</v>
          </cell>
          <cell r="R338" t="e">
            <v>#N/A</v>
          </cell>
        </row>
        <row r="339">
          <cell r="A339">
            <v>621006</v>
          </cell>
          <cell r="B339" t="str">
            <v>Venta de Equipos CDMA</v>
          </cell>
          <cell r="C339">
            <v>-25768190914</v>
          </cell>
          <cell r="F339">
            <v>0</v>
          </cell>
          <cell r="G339">
            <v>-139386</v>
          </cell>
          <cell r="N339" t="e">
            <v>#N/A</v>
          </cell>
          <cell r="R339" t="e">
            <v>#N/A</v>
          </cell>
        </row>
        <row r="340">
          <cell r="A340">
            <v>621007</v>
          </cell>
          <cell r="B340" t="str">
            <v>Accesorios</v>
          </cell>
          <cell r="C340">
            <v>-1157963</v>
          </cell>
          <cell r="F340">
            <v>0</v>
          </cell>
          <cell r="G340">
            <v>-139386</v>
          </cell>
          <cell r="N340" t="e">
            <v>#N/A</v>
          </cell>
          <cell r="R340" t="e">
            <v>#N/A</v>
          </cell>
        </row>
        <row r="341">
          <cell r="A341">
            <v>621008</v>
          </cell>
          <cell r="B341" t="str">
            <v>Conceciones y Promociones Equipos CDMA</v>
          </cell>
          <cell r="C341">
            <v>23957393108</v>
          </cell>
          <cell r="F341">
            <v>0</v>
          </cell>
          <cell r="G341">
            <v>-139386</v>
          </cell>
          <cell r="N341" t="e">
            <v>#N/A</v>
          </cell>
          <cell r="R341" t="e">
            <v>#N/A</v>
          </cell>
        </row>
        <row r="342">
          <cell r="A342">
            <v>621009</v>
          </cell>
          <cell r="B342" t="str">
            <v>Venta Tarjeta SIM</v>
          </cell>
          <cell r="C342">
            <v>-17743399995</v>
          </cell>
          <cell r="F342">
            <v>0</v>
          </cell>
          <cell r="G342">
            <v>-139386</v>
          </cell>
          <cell r="N342" t="e">
            <v>#N/A</v>
          </cell>
          <cell r="R342" t="e">
            <v>#N/A</v>
          </cell>
        </row>
        <row r="343">
          <cell r="A343">
            <v>621011</v>
          </cell>
          <cell r="B343" t="str">
            <v>Reparación equipos</v>
          </cell>
          <cell r="C343">
            <v>-31022744</v>
          </cell>
          <cell r="F343">
            <v>0</v>
          </cell>
          <cell r="G343">
            <v>-139386</v>
          </cell>
          <cell r="N343" t="e">
            <v>#N/A</v>
          </cell>
          <cell r="R343" t="e">
            <v>#N/A</v>
          </cell>
        </row>
        <row r="344">
          <cell r="A344">
            <v>621012</v>
          </cell>
          <cell r="B344" t="str">
            <v>Concesiones y Promociones Accesorios</v>
          </cell>
          <cell r="C344">
            <v>503387490</v>
          </cell>
          <cell r="F344">
            <v>0</v>
          </cell>
          <cell r="G344">
            <v>-25605</v>
          </cell>
          <cell r="N344" t="e">
            <v>#N/A</v>
          </cell>
          <cell r="R344" t="e">
            <v>#N/A</v>
          </cell>
        </row>
        <row r="345">
          <cell r="A345">
            <v>622001</v>
          </cell>
          <cell r="B345" t="str">
            <v>TARJETA PREPAGA</v>
          </cell>
          <cell r="C345">
            <v>-29787410520</v>
          </cell>
          <cell r="F345">
            <v>0</v>
          </cell>
          <cell r="G345">
            <v>-4503</v>
          </cell>
          <cell r="N345" t="e">
            <v>#N/A</v>
          </cell>
          <cell r="R345" t="e">
            <v>#N/A</v>
          </cell>
        </row>
        <row r="346">
          <cell r="A346">
            <v>622005</v>
          </cell>
          <cell r="B346" t="str">
            <v>Equipos prepaga Agentes</v>
          </cell>
          <cell r="C346">
            <v>-762230360</v>
          </cell>
          <cell r="F346">
            <v>0</v>
          </cell>
          <cell r="G346">
            <v>-15</v>
          </cell>
          <cell r="N346" t="e">
            <v>#N/A</v>
          </cell>
          <cell r="R346" t="e">
            <v>#N/A</v>
          </cell>
        </row>
        <row r="347">
          <cell r="A347">
            <v>622008</v>
          </cell>
          <cell r="B347" t="str">
            <v>Material POP CTI/PCS</v>
          </cell>
          <cell r="C347">
            <v>-4932500</v>
          </cell>
          <cell r="F347">
            <v>0</v>
          </cell>
          <cell r="G347">
            <v>-15</v>
          </cell>
          <cell r="N347" t="e">
            <v>#N/A</v>
          </cell>
          <cell r="R347" t="e">
            <v>#N/A</v>
          </cell>
        </row>
        <row r="348">
          <cell r="A348">
            <v>631004</v>
          </cell>
          <cell r="B348" t="str">
            <v>INGRESOS INTERCONEXION OPERADORES NACIONALES</v>
          </cell>
          <cell r="C348">
            <v>-2139027700</v>
          </cell>
          <cell r="F348">
            <v>0</v>
          </cell>
          <cell r="G348">
            <v>0</v>
          </cell>
          <cell r="N348" t="e">
            <v>#N/A</v>
          </cell>
          <cell r="R348" t="e">
            <v>#N/A</v>
          </cell>
        </row>
        <row r="349">
          <cell r="A349">
            <v>660001</v>
          </cell>
          <cell r="B349" t="str">
            <v>Ajustes ingresos CMIS</v>
          </cell>
          <cell r="C349">
            <v>-4096745</v>
          </cell>
          <cell r="F349">
            <v>0</v>
          </cell>
          <cell r="G349">
            <v>0</v>
          </cell>
          <cell r="N349" t="e">
            <v>#N/A</v>
          </cell>
          <cell r="R349" t="e">
            <v>#N/A</v>
          </cell>
        </row>
        <row r="350">
          <cell r="A350">
            <v>710003</v>
          </cell>
          <cell r="B350" t="str">
            <v>Coubicacion Interconexion</v>
          </cell>
          <cell r="C350">
            <v>615582662</v>
          </cell>
          <cell r="F350">
            <v>0</v>
          </cell>
          <cell r="G350">
            <v>0</v>
          </cell>
          <cell r="N350" t="e">
            <v>#N/A</v>
          </cell>
          <cell r="R350" t="e">
            <v>#N/A</v>
          </cell>
        </row>
        <row r="351">
          <cell r="A351">
            <v>710004</v>
          </cell>
          <cell r="B351" t="str">
            <v>Arrendamiento-Interconexion</v>
          </cell>
          <cell r="C351">
            <v>1669461263</v>
          </cell>
          <cell r="F351">
            <v>0</v>
          </cell>
          <cell r="G351">
            <v>0</v>
          </cell>
          <cell r="N351" t="e">
            <v>#N/A</v>
          </cell>
          <cell r="R351" t="e">
            <v>#N/A</v>
          </cell>
        </row>
        <row r="352">
          <cell r="A352">
            <v>710011</v>
          </cell>
          <cell r="B352" t="str">
            <v>Costo de acceso a Copaco</v>
          </cell>
          <cell r="C352">
            <v>4410762567</v>
          </cell>
        </row>
        <row r="353">
          <cell r="A353">
            <v>710012</v>
          </cell>
          <cell r="B353" t="str">
            <v>Costo de acceso a Telecel/Pers/VX</v>
          </cell>
          <cell r="C353">
            <v>12372526641</v>
          </cell>
        </row>
        <row r="354">
          <cell r="A354">
            <v>710013</v>
          </cell>
          <cell r="B354" t="str">
            <v>Copaco - Costo de tránsito</v>
          </cell>
          <cell r="C354">
            <v>-134583192</v>
          </cell>
        </row>
        <row r="355">
          <cell r="A355">
            <v>710105</v>
          </cell>
          <cell r="B355" t="str">
            <v>Provisión Costo-Roaming</v>
          </cell>
          <cell r="C355">
            <v>870249660</v>
          </cell>
        </row>
        <row r="356">
          <cell r="A356">
            <v>710115</v>
          </cell>
          <cell r="B356" t="str">
            <v>Costo de acceso a Copaco PREPAGO</v>
          </cell>
          <cell r="C356">
            <v>3713551150</v>
          </cell>
        </row>
        <row r="357">
          <cell r="A357">
            <v>710116</v>
          </cell>
          <cell r="B357" t="str">
            <v>Costo de acceso a Telecel/Pers/Vx PREPAGO</v>
          </cell>
          <cell r="C357">
            <v>6457471496</v>
          </cell>
        </row>
        <row r="358">
          <cell r="A358">
            <v>710126</v>
          </cell>
          <cell r="B358" t="str">
            <v>Costo Roaming de GSM</v>
          </cell>
          <cell r="C358">
            <v>1373032734</v>
          </cell>
        </row>
        <row r="359">
          <cell r="A359">
            <v>710301</v>
          </cell>
          <cell r="B359" t="str">
            <v>Comisiones Servicios Información (SMS-Voz-WAP)</v>
          </cell>
          <cell r="C359">
            <v>49731462</v>
          </cell>
        </row>
        <row r="360">
          <cell r="A360">
            <v>710302</v>
          </cell>
          <cell r="B360" t="str">
            <v>Comision tarjetas prepagas</v>
          </cell>
          <cell r="C360">
            <v>1628127917</v>
          </cell>
        </row>
        <row r="361">
          <cell r="A361">
            <v>711001</v>
          </cell>
          <cell r="B361" t="str">
            <v>Gastos de Repuestos</v>
          </cell>
          <cell r="C361">
            <v>15545007</v>
          </cell>
        </row>
        <row r="362">
          <cell r="A362">
            <v>711002</v>
          </cell>
          <cell r="B362" t="str">
            <v>Gtos.Reparaciones de repuestos</v>
          </cell>
          <cell r="C362">
            <v>-24152843</v>
          </cell>
        </row>
        <row r="363">
          <cell r="A363">
            <v>711003</v>
          </cell>
          <cell r="B363" t="str">
            <v>Mantenimiento Civil Preventivo</v>
          </cell>
          <cell r="C363">
            <v>2584204837</v>
          </cell>
        </row>
        <row r="364">
          <cell r="A364">
            <v>711010</v>
          </cell>
          <cell r="B364" t="str">
            <v>Mantenimiento Civil Correctivo</v>
          </cell>
          <cell r="C364">
            <v>21762228</v>
          </cell>
        </row>
        <row r="365">
          <cell r="A365">
            <v>711011</v>
          </cell>
          <cell r="B365" t="str">
            <v>Ctos Indirectos para compras de repuesto</v>
          </cell>
          <cell r="C365">
            <v>0</v>
          </cell>
        </row>
        <row r="366">
          <cell r="A366">
            <v>711016</v>
          </cell>
          <cell r="B366" t="str">
            <v>Insumos de Mantenimiento</v>
          </cell>
          <cell r="C366">
            <v>22374788</v>
          </cell>
        </row>
        <row r="367">
          <cell r="A367">
            <v>711019</v>
          </cell>
          <cell r="B367" t="str">
            <v>Mantenimiento Aire Acondicionado/Generadores</v>
          </cell>
          <cell r="C367">
            <v>257280477</v>
          </cell>
        </row>
        <row r="368">
          <cell r="A368">
            <v>711020</v>
          </cell>
          <cell r="B368" t="str">
            <v>Mantenimiento Torres</v>
          </cell>
          <cell r="C368">
            <v>150762752</v>
          </cell>
        </row>
        <row r="369">
          <cell r="A369">
            <v>712001</v>
          </cell>
          <cell r="B369" t="str">
            <v>Costos de VAS Clientes</v>
          </cell>
          <cell r="C369">
            <v>-22654925</v>
          </cell>
        </row>
        <row r="370">
          <cell r="A370">
            <v>713001</v>
          </cell>
          <cell r="B370" t="str">
            <v>Costo de arancel CONATEL</v>
          </cell>
          <cell r="C370">
            <v>1018319184</v>
          </cell>
        </row>
        <row r="371">
          <cell r="A371">
            <v>714001</v>
          </cell>
          <cell r="B371" t="str">
            <v>Costo de explotación comercial CONATEL</v>
          </cell>
          <cell r="C371">
            <v>892577787</v>
          </cell>
        </row>
        <row r="372">
          <cell r="A372">
            <v>714002</v>
          </cell>
          <cell r="B372" t="str">
            <v>Costo utilización frecuencias microondas</v>
          </cell>
          <cell r="C372">
            <v>19166227129</v>
          </cell>
        </row>
        <row r="373">
          <cell r="A373">
            <v>720002</v>
          </cell>
          <cell r="B373" t="str">
            <v>Prov. Mantenimiento por Electricidad-Gtos.Varios</v>
          </cell>
          <cell r="C373">
            <v>5124599</v>
          </cell>
        </row>
        <row r="374">
          <cell r="A374">
            <v>720003</v>
          </cell>
          <cell r="B374" t="str">
            <v>Electricidad de Sitios</v>
          </cell>
          <cell r="C374">
            <v>1783200113</v>
          </cell>
        </row>
        <row r="375">
          <cell r="A375">
            <v>720005</v>
          </cell>
          <cell r="B375" t="str">
            <v>Otros Gs. de Operaciones de Red</v>
          </cell>
          <cell r="C375">
            <v>658975134</v>
          </cell>
        </row>
        <row r="376">
          <cell r="A376">
            <v>720007</v>
          </cell>
          <cell r="B376" t="str">
            <v>Electricidad Obras</v>
          </cell>
          <cell r="C376">
            <v>10076815</v>
          </cell>
        </row>
        <row r="377">
          <cell r="A377">
            <v>720101</v>
          </cell>
          <cell r="B377" t="str">
            <v>Alquiler de Sitios</v>
          </cell>
          <cell r="C377">
            <v>6684474859</v>
          </cell>
        </row>
        <row r="378">
          <cell r="A378">
            <v>720103</v>
          </cell>
          <cell r="B378" t="str">
            <v>Alquileres de Gruas y Otros Servicios</v>
          </cell>
          <cell r="C378">
            <v>0</v>
          </cell>
        </row>
        <row r="379">
          <cell r="A379">
            <v>720401</v>
          </cell>
          <cell r="B379" t="str">
            <v>Impuestos Provinciales y Municipales Sitios</v>
          </cell>
          <cell r="C379">
            <v>563525122</v>
          </cell>
        </row>
        <row r="380">
          <cell r="A380">
            <v>730008</v>
          </cell>
          <cell r="B380" t="str">
            <v>Venta Equipos Prepaga (para activaciones Nuevas, g</v>
          </cell>
          <cell r="C380">
            <v>24764284</v>
          </cell>
        </row>
        <row r="381">
          <cell r="A381">
            <v>730010</v>
          </cell>
          <cell r="B381" t="str">
            <v>Venta Equipos Regular (para activaciones Nuevas, g</v>
          </cell>
          <cell r="C381">
            <v>8278661915</v>
          </cell>
        </row>
        <row r="382">
          <cell r="A382">
            <v>730011</v>
          </cell>
          <cell r="B382" t="str">
            <v>Costo Comodatos Distribuidos</v>
          </cell>
          <cell r="C382">
            <v>713062889</v>
          </cell>
        </row>
        <row r="383">
          <cell r="A383">
            <v>730012</v>
          </cell>
          <cell r="B383" t="str">
            <v>CBNSE por Fallas Regular</v>
          </cell>
          <cell r="C383">
            <v>94029595</v>
          </cell>
        </row>
        <row r="384">
          <cell r="A384">
            <v>730013</v>
          </cell>
          <cell r="B384" t="str">
            <v>Lineas Funcis</v>
          </cell>
          <cell r="C384">
            <v>-1100000</v>
          </cell>
        </row>
        <row r="385">
          <cell r="A385">
            <v>730014</v>
          </cell>
          <cell r="B385" t="str">
            <v>Reingreso por Falla</v>
          </cell>
          <cell r="C385">
            <v>-78210490</v>
          </cell>
        </row>
        <row r="386">
          <cell r="A386">
            <v>730015</v>
          </cell>
          <cell r="B386" t="str">
            <v>Reposición garantía CTI</v>
          </cell>
          <cell r="C386">
            <v>-13198096</v>
          </cell>
        </row>
        <row r="387">
          <cell r="A387">
            <v>730017</v>
          </cell>
          <cell r="B387" t="str">
            <v>Revaluación Bienes de Cambio</v>
          </cell>
          <cell r="C387">
            <v>275117360</v>
          </cell>
        </row>
        <row r="388">
          <cell r="A388">
            <v>730018</v>
          </cell>
          <cell r="B388" t="str">
            <v>Fletes por distribución</v>
          </cell>
          <cell r="C388">
            <v>37076672</v>
          </cell>
        </row>
        <row r="389">
          <cell r="A389">
            <v>730019</v>
          </cell>
          <cell r="B389" t="str">
            <v>Reparaciones de telefonos de clientes</v>
          </cell>
          <cell r="C389">
            <v>73197930</v>
          </cell>
        </row>
        <row r="390">
          <cell r="A390">
            <v>730021</v>
          </cell>
          <cell r="B390" t="str">
            <v>Dif. Inv. CDB-CAC's .Empl.dados de baja</v>
          </cell>
          <cell r="C390">
            <v>16205573</v>
          </cell>
        </row>
        <row r="391">
          <cell r="A391">
            <v>730028</v>
          </cell>
          <cell r="B391" t="str">
            <v>Costo telef. emblistados nuevos</v>
          </cell>
          <cell r="C391">
            <v>45240000</v>
          </cell>
        </row>
        <row r="392">
          <cell r="A392">
            <v>730029</v>
          </cell>
          <cell r="B392" t="str">
            <v>Costo Telefonos emblistados reacondicionados</v>
          </cell>
          <cell r="C392">
            <v>0</v>
          </cell>
        </row>
        <row r="393">
          <cell r="A393">
            <v>730030</v>
          </cell>
          <cell r="B393" t="str">
            <v>Imputacion costo Tarj. Prepaga</v>
          </cell>
          <cell r="C393">
            <v>214768842</v>
          </cell>
        </row>
        <row r="394">
          <cell r="A394">
            <v>730031</v>
          </cell>
          <cell r="B394" t="str">
            <v>Servicios Externos emblistados</v>
          </cell>
          <cell r="C394">
            <v>1218852968</v>
          </cell>
        </row>
        <row r="395">
          <cell r="A395">
            <v>730032</v>
          </cell>
          <cell r="B395" t="str">
            <v>CBNSE por Garantía (Regular)</v>
          </cell>
          <cell r="C395">
            <v>391124429</v>
          </cell>
        </row>
        <row r="396">
          <cell r="A396">
            <v>730033</v>
          </cell>
          <cell r="B396" t="str">
            <v>CBNSE (Regular)</v>
          </cell>
          <cell r="C396">
            <v>4374727890</v>
          </cell>
        </row>
        <row r="397">
          <cell r="A397">
            <v>730035</v>
          </cell>
          <cell r="B397" t="str">
            <v>Costo venta a retails y agentes (Prepago)</v>
          </cell>
          <cell r="C397">
            <v>51892210</v>
          </cell>
        </row>
        <row r="398">
          <cell r="A398">
            <v>730036</v>
          </cell>
          <cell r="B398" t="str">
            <v>Costo venta a retails y agentes (Regular)</v>
          </cell>
          <cell r="C398">
            <v>4804489903</v>
          </cell>
        </row>
        <row r="399">
          <cell r="A399">
            <v>730037</v>
          </cell>
          <cell r="B399" t="str">
            <v>Otras bajas</v>
          </cell>
          <cell r="C399">
            <v>698728147</v>
          </cell>
        </row>
        <row r="400">
          <cell r="A400">
            <v>730038</v>
          </cell>
          <cell r="B400" t="str">
            <v>Tarjetas sim</v>
          </cell>
          <cell r="C400">
            <v>3364263703</v>
          </cell>
        </row>
        <row r="401">
          <cell r="A401">
            <v>730041</v>
          </cell>
          <cell r="B401" t="str">
            <v>Obsequio de Mercadería</v>
          </cell>
          <cell r="C401">
            <v>50887235</v>
          </cell>
        </row>
        <row r="402">
          <cell r="A402">
            <v>740001</v>
          </cell>
          <cell r="B402" t="str">
            <v>Prevision suscriptores incobrables</v>
          </cell>
          <cell r="C402">
            <v>2054734538</v>
          </cell>
        </row>
        <row r="403">
          <cell r="A403">
            <v>740102</v>
          </cell>
          <cell r="B403" t="str">
            <v>Comisiones Mora Tardía</v>
          </cell>
          <cell r="C403">
            <v>69922</v>
          </cell>
        </row>
        <row r="404">
          <cell r="A404">
            <v>750006</v>
          </cell>
          <cell r="B404" t="str">
            <v>Institucional Comision de Agencia</v>
          </cell>
          <cell r="C404">
            <v>214001201</v>
          </cell>
        </row>
        <row r="405">
          <cell r="A405">
            <v>751001</v>
          </cell>
          <cell r="B405" t="str">
            <v>Producto Medios TV</v>
          </cell>
          <cell r="C405">
            <v>1237633030</v>
          </cell>
        </row>
        <row r="406">
          <cell r="A406">
            <v>751002</v>
          </cell>
          <cell r="B406" t="str">
            <v>Producto Medios Diarios</v>
          </cell>
          <cell r="C406">
            <v>381365440</v>
          </cell>
        </row>
        <row r="407">
          <cell r="A407">
            <v>751003</v>
          </cell>
          <cell r="B407" t="str">
            <v>Producto Medios Radio</v>
          </cell>
          <cell r="C407">
            <v>329426890</v>
          </cell>
        </row>
        <row r="408">
          <cell r="A408">
            <v>751004</v>
          </cell>
          <cell r="B408" t="str">
            <v>Producto Medios Revistas</v>
          </cell>
          <cell r="C408">
            <v>-231382277</v>
          </cell>
        </row>
        <row r="409">
          <cell r="A409">
            <v>751005</v>
          </cell>
          <cell r="B409" t="str">
            <v>Producto Medios Via Publica</v>
          </cell>
          <cell r="C409">
            <v>561916083</v>
          </cell>
        </row>
        <row r="410">
          <cell r="A410">
            <v>751006</v>
          </cell>
          <cell r="B410" t="str">
            <v>Producto Produccion</v>
          </cell>
          <cell r="C410">
            <v>-35055126</v>
          </cell>
        </row>
        <row r="411">
          <cell r="A411">
            <v>753001</v>
          </cell>
          <cell r="B411" t="str">
            <v>Costo de Folletería</v>
          </cell>
          <cell r="C411">
            <v>76804899</v>
          </cell>
        </row>
        <row r="412">
          <cell r="A412">
            <v>753002</v>
          </cell>
          <cell r="B412" t="str">
            <v>Costos de Materiales POP</v>
          </cell>
          <cell r="C412">
            <v>117690079</v>
          </cell>
        </row>
        <row r="413">
          <cell r="A413">
            <v>753003</v>
          </cell>
          <cell r="B413" t="str">
            <v>Gastos de folletería en general</v>
          </cell>
          <cell r="C413">
            <v>14055694</v>
          </cell>
        </row>
        <row r="414">
          <cell r="A414">
            <v>753004</v>
          </cell>
          <cell r="B414" t="str">
            <v>Costo de Producto para Regalo</v>
          </cell>
          <cell r="C414">
            <v>-9546191</v>
          </cell>
        </row>
        <row r="415">
          <cell r="A415">
            <v>757003</v>
          </cell>
          <cell r="B415" t="str">
            <v>Ferias</v>
          </cell>
          <cell r="C415">
            <v>0</v>
          </cell>
        </row>
        <row r="416">
          <cell r="A416">
            <v>754005</v>
          </cell>
          <cell r="B416" t="str">
            <v>Auspicio de Eventos ( culturales, deportivo</v>
          </cell>
          <cell r="C416">
            <v>671303311</v>
          </cell>
        </row>
        <row r="417">
          <cell r="A417">
            <v>758003</v>
          </cell>
          <cell r="B417" t="str">
            <v>Medios-diarios</v>
          </cell>
          <cell r="C417">
            <v>-15000000</v>
          </cell>
        </row>
        <row r="418">
          <cell r="A418">
            <v>758008</v>
          </cell>
          <cell r="B418" t="str">
            <v>Stands y promociones</v>
          </cell>
          <cell r="C418">
            <v>464126187</v>
          </cell>
        </row>
        <row r="419">
          <cell r="A419">
            <v>759008</v>
          </cell>
          <cell r="B419" t="str">
            <v>Capacitación</v>
          </cell>
          <cell r="C419">
            <v>0</v>
          </cell>
        </row>
        <row r="420">
          <cell r="A420">
            <v>759999</v>
          </cell>
          <cell r="B420" t="str">
            <v>Provision Publicidad</v>
          </cell>
          <cell r="C420">
            <v>-542845127</v>
          </cell>
        </row>
        <row r="421">
          <cell r="A421">
            <v>760003</v>
          </cell>
          <cell r="B421" t="str">
            <v>Ipresion de Facturas de Servicio</v>
          </cell>
          <cell r="C421">
            <v>510950549</v>
          </cell>
        </row>
        <row r="422">
          <cell r="A422">
            <v>760007</v>
          </cell>
          <cell r="B422" t="str">
            <v>Costo Transporte de Cuadales</v>
          </cell>
          <cell r="C422">
            <v>155844654</v>
          </cell>
        </row>
        <row r="423">
          <cell r="A423">
            <v>760009</v>
          </cell>
          <cell r="B423" t="str">
            <v>Distribucion de Facturas</v>
          </cell>
          <cell r="C423">
            <v>167941581</v>
          </cell>
        </row>
        <row r="424">
          <cell r="A424">
            <v>760105</v>
          </cell>
          <cell r="B424" t="str">
            <v>Comisiones agencias de cobranzas</v>
          </cell>
          <cell r="C424">
            <v>1092468193</v>
          </cell>
        </row>
        <row r="425">
          <cell r="A425">
            <v>760106</v>
          </cell>
          <cell r="B425" t="str">
            <v>Comisiones tarjetas de crédito</v>
          </cell>
          <cell r="C425">
            <v>886204260</v>
          </cell>
        </row>
        <row r="426">
          <cell r="A426">
            <v>760107</v>
          </cell>
          <cell r="B426" t="str">
            <v>Pronet</v>
          </cell>
          <cell r="C426">
            <v>177230081</v>
          </cell>
        </row>
        <row r="427">
          <cell r="A427">
            <v>770001</v>
          </cell>
          <cell r="B427" t="str">
            <v>Comisiones Agentes Indirecta Regular</v>
          </cell>
          <cell r="C427">
            <v>15930666984</v>
          </cell>
        </row>
        <row r="428">
          <cell r="A428">
            <v>770010</v>
          </cell>
          <cell r="B428" t="str">
            <v>Fondo de Promoción de Ventas</v>
          </cell>
          <cell r="C428">
            <v>1047000000</v>
          </cell>
        </row>
        <row r="429">
          <cell r="A429">
            <v>770017</v>
          </cell>
          <cell r="B429" t="str">
            <v>Comisiones a Dealers Prepago</v>
          </cell>
          <cell r="C429">
            <v>-175504432</v>
          </cell>
        </row>
        <row r="430">
          <cell r="A430">
            <v>770018</v>
          </cell>
          <cell r="B430" t="str">
            <v>Bonos Dealer Prepago</v>
          </cell>
          <cell r="C430">
            <v>54938500</v>
          </cell>
        </row>
        <row r="431">
          <cell r="A431">
            <v>770101</v>
          </cell>
          <cell r="B431" t="str">
            <v>Comisiones Empleados Regular</v>
          </cell>
          <cell r="C431">
            <v>972117514</v>
          </cell>
        </row>
        <row r="432">
          <cell r="A432">
            <v>770102</v>
          </cell>
          <cell r="B432" t="str">
            <v>Comision Empl.- Pers. Temporario Regular</v>
          </cell>
          <cell r="C432">
            <v>189606343</v>
          </cell>
        </row>
        <row r="433">
          <cell r="A433">
            <v>800001</v>
          </cell>
          <cell r="B433" t="str">
            <v>Salario base</v>
          </cell>
          <cell r="C433">
            <v>4658778383</v>
          </cell>
        </row>
        <row r="434">
          <cell r="A434">
            <v>800002</v>
          </cell>
          <cell r="B434" t="str">
            <v>Horas Extras</v>
          </cell>
          <cell r="C434">
            <v>64483814</v>
          </cell>
        </row>
        <row r="435">
          <cell r="A435">
            <v>800003</v>
          </cell>
          <cell r="B435" t="str">
            <v>Aguinaldo</v>
          </cell>
          <cell r="C435">
            <v>-22761</v>
          </cell>
        </row>
        <row r="436">
          <cell r="A436">
            <v>800004</v>
          </cell>
          <cell r="B436" t="str">
            <v>Personal Temporario</v>
          </cell>
          <cell r="C436">
            <v>2560442837</v>
          </cell>
        </row>
        <row r="437">
          <cell r="A437">
            <v>800006</v>
          </cell>
          <cell r="B437" t="str">
            <v>Provisión Vacaciones</v>
          </cell>
          <cell r="C437">
            <v>223408020</v>
          </cell>
        </row>
        <row r="438">
          <cell r="A438">
            <v>800007</v>
          </cell>
          <cell r="B438" t="str">
            <v>Provisión Aguinaldo</v>
          </cell>
          <cell r="C438">
            <v>460053529</v>
          </cell>
        </row>
        <row r="439">
          <cell r="A439">
            <v>800018</v>
          </cell>
          <cell r="B439" t="str">
            <v>A.R.T. Aseguradora de Riesgos de Trabajo</v>
          </cell>
          <cell r="C439">
            <v>69764236</v>
          </cell>
        </row>
        <row r="440">
          <cell r="A440">
            <v>800023</v>
          </cell>
          <cell r="B440" t="str">
            <v>Asist. Med. al Personal</v>
          </cell>
          <cell r="C440">
            <v>331323979</v>
          </cell>
        </row>
        <row r="441">
          <cell r="A441">
            <v>800024</v>
          </cell>
          <cell r="B441" t="str">
            <v>Cupones de Almuerzo y Alimentos</v>
          </cell>
          <cell r="C441">
            <v>122553303</v>
          </cell>
        </row>
        <row r="442">
          <cell r="A442">
            <v>800027</v>
          </cell>
          <cell r="B442" t="str">
            <v>Incentivos al Personal Ejecutivo</v>
          </cell>
          <cell r="C442">
            <v>220349339</v>
          </cell>
        </row>
        <row r="443">
          <cell r="A443">
            <v>800028</v>
          </cell>
          <cell r="B443" t="str">
            <v>Incentivos - Bono Gerencial</v>
          </cell>
          <cell r="C443">
            <v>189227500</v>
          </cell>
        </row>
        <row r="444">
          <cell r="A444">
            <v>800031</v>
          </cell>
          <cell r="B444" t="str">
            <v>Otros Beneficios de Empleados</v>
          </cell>
          <cell r="C444">
            <v>0</v>
          </cell>
        </row>
        <row r="445">
          <cell r="A445">
            <v>800036</v>
          </cell>
          <cell r="B445" t="str">
            <v>Aporte patronal IPS</v>
          </cell>
          <cell r="C445">
            <v>1099424468</v>
          </cell>
        </row>
        <row r="446">
          <cell r="A446">
            <v>800037</v>
          </cell>
          <cell r="B446" t="str">
            <v>Bonificación Familiar</v>
          </cell>
          <cell r="C446">
            <v>14698590</v>
          </cell>
        </row>
        <row r="447">
          <cell r="A447">
            <v>800038</v>
          </cell>
          <cell r="B447" t="str">
            <v>Ayuda habitacional - No Deducible</v>
          </cell>
          <cell r="C447">
            <v>115310000</v>
          </cell>
        </row>
        <row r="448">
          <cell r="A448">
            <v>820001</v>
          </cell>
          <cell r="B448" t="str">
            <v>Papeleria e Imprenta</v>
          </cell>
          <cell r="C448">
            <v>217915864</v>
          </cell>
        </row>
        <row r="449">
          <cell r="A449">
            <v>820002</v>
          </cell>
          <cell r="B449" t="str">
            <v>Correo</v>
          </cell>
          <cell r="C449">
            <v>542288132</v>
          </cell>
        </row>
        <row r="450">
          <cell r="A450">
            <v>820003</v>
          </cell>
          <cell r="B450" t="str">
            <v>Fletes</v>
          </cell>
          <cell r="C450">
            <v>24608504</v>
          </cell>
        </row>
        <row r="451">
          <cell r="A451">
            <v>820004</v>
          </cell>
          <cell r="B451" t="str">
            <v>Copias y Fotocopias</v>
          </cell>
          <cell r="C451">
            <v>81363162</v>
          </cell>
        </row>
        <row r="452">
          <cell r="A452">
            <v>820006</v>
          </cell>
          <cell r="B452" t="str">
            <v>Serv. de Comp. - Programas</v>
          </cell>
          <cell r="C452">
            <v>6325000</v>
          </cell>
        </row>
        <row r="453">
          <cell r="A453">
            <v>820007</v>
          </cell>
          <cell r="B453" t="str">
            <v>Serv. de Comp. - Equipo de Comput.</v>
          </cell>
          <cell r="C453">
            <v>762723576</v>
          </cell>
        </row>
        <row r="454">
          <cell r="A454">
            <v>820009</v>
          </cell>
          <cell r="B454" t="str">
            <v>Gastos de Librería</v>
          </cell>
          <cell r="C454">
            <v>162858241</v>
          </cell>
        </row>
        <row r="455">
          <cell r="A455">
            <v>820010</v>
          </cell>
          <cell r="B455" t="str">
            <v>Peaje</v>
          </cell>
          <cell r="C455">
            <v>5743523</v>
          </cell>
        </row>
        <row r="456">
          <cell r="A456">
            <v>820011</v>
          </cell>
          <cell r="B456" t="str">
            <v>Sistemas Servicios Menores</v>
          </cell>
          <cell r="C456">
            <v>77603380</v>
          </cell>
        </row>
        <row r="457">
          <cell r="A457">
            <v>820013</v>
          </cell>
          <cell r="B457" t="str">
            <v>LAN</v>
          </cell>
          <cell r="C457">
            <v>1839310</v>
          </cell>
        </row>
        <row r="458">
          <cell r="A458">
            <v>820021</v>
          </cell>
          <cell r="B458" t="str">
            <v>Higiene y Seguridad - Politica</v>
          </cell>
          <cell r="C458">
            <v>2925000</v>
          </cell>
        </row>
        <row r="459">
          <cell r="A459">
            <v>820104</v>
          </cell>
          <cell r="B459" t="str">
            <v>Formularios Varios</v>
          </cell>
          <cell r="C459">
            <v>0</v>
          </cell>
        </row>
        <row r="460">
          <cell r="A460">
            <v>840001</v>
          </cell>
          <cell r="B460" t="str">
            <v>Taxis y Remises</v>
          </cell>
          <cell r="C460">
            <v>19814898</v>
          </cell>
        </row>
        <row r="461">
          <cell r="A461">
            <v>840004</v>
          </cell>
          <cell r="B461" t="str">
            <v>Miscelaneos</v>
          </cell>
          <cell r="C461">
            <v>62597023</v>
          </cell>
        </row>
        <row r="462">
          <cell r="A462">
            <v>840006</v>
          </cell>
          <cell r="B462" t="str">
            <v>Limpieza de Edificios</v>
          </cell>
          <cell r="C462">
            <v>347733810</v>
          </cell>
        </row>
        <row r="463">
          <cell r="A463">
            <v>840009</v>
          </cell>
          <cell r="B463" t="str">
            <v>Entretenimientos</v>
          </cell>
          <cell r="C463">
            <v>80870242</v>
          </cell>
        </row>
        <row r="464">
          <cell r="A464">
            <v>840011</v>
          </cell>
          <cell r="B464" t="str">
            <v>Otros Gs. de Negocios</v>
          </cell>
          <cell r="C464">
            <v>111041064</v>
          </cell>
        </row>
        <row r="465">
          <cell r="A465">
            <v>840013</v>
          </cell>
          <cell r="B465" t="str">
            <v>Servicio de Cafeteria</v>
          </cell>
          <cell r="C465">
            <v>18977044</v>
          </cell>
        </row>
        <row r="466">
          <cell r="A466">
            <v>840014</v>
          </cell>
          <cell r="B466" t="str">
            <v>Entrenamientos y Seminarios</v>
          </cell>
          <cell r="C466">
            <v>66836372</v>
          </cell>
        </row>
        <row r="467">
          <cell r="A467">
            <v>840017</v>
          </cell>
          <cell r="B467" t="str">
            <v>Cuotas y Suscripciones</v>
          </cell>
          <cell r="C467">
            <v>67105792</v>
          </cell>
        </row>
        <row r="468">
          <cell r="A468">
            <v>840024</v>
          </cell>
          <cell r="B468" t="str">
            <v>Uniformes / Indumentaria</v>
          </cell>
          <cell r="C468">
            <v>44450644</v>
          </cell>
        </row>
        <row r="469">
          <cell r="A469">
            <v>840026</v>
          </cell>
          <cell r="B469" t="str">
            <v>Gts. Stadarización Puntos de Venta</v>
          </cell>
          <cell r="C469">
            <v>35310021</v>
          </cell>
        </row>
        <row r="470">
          <cell r="A470">
            <v>840031</v>
          </cell>
          <cell r="B470" t="str">
            <v>Telefonía-Mantenimientos y Servicios</v>
          </cell>
          <cell r="C470">
            <v>358452025</v>
          </cell>
        </row>
        <row r="471">
          <cell r="A471">
            <v>840033</v>
          </cell>
          <cell r="B471" t="str">
            <v>Comidas</v>
          </cell>
          <cell r="C471">
            <v>58238921</v>
          </cell>
        </row>
        <row r="472">
          <cell r="A472">
            <v>840034</v>
          </cell>
          <cell r="B472" t="str">
            <v>Pasajes</v>
          </cell>
          <cell r="C472">
            <v>136235701</v>
          </cell>
        </row>
        <row r="473">
          <cell r="A473">
            <v>840035</v>
          </cell>
          <cell r="B473" t="str">
            <v>Hotelería</v>
          </cell>
          <cell r="C473">
            <v>79325942</v>
          </cell>
        </row>
        <row r="474">
          <cell r="A474">
            <v>840036</v>
          </cell>
          <cell r="B474" t="str">
            <v>Nafta</v>
          </cell>
          <cell r="C474">
            <v>318478243</v>
          </cell>
        </row>
        <row r="475">
          <cell r="A475">
            <v>850002</v>
          </cell>
          <cell r="B475" t="str">
            <v>Consumo Telefonico Distribuido</v>
          </cell>
          <cell r="C475">
            <v>303473461</v>
          </cell>
        </row>
        <row r="476">
          <cell r="A476">
            <v>850004</v>
          </cell>
          <cell r="B476" t="str">
            <v>Mantenimiento SAP</v>
          </cell>
          <cell r="C476">
            <v>222467840</v>
          </cell>
        </row>
        <row r="477">
          <cell r="A477">
            <v>860001</v>
          </cell>
          <cell r="B477" t="str">
            <v>Vehiculos</v>
          </cell>
          <cell r="C477">
            <v>165318323</v>
          </cell>
        </row>
        <row r="478">
          <cell r="A478">
            <v>860003</v>
          </cell>
          <cell r="B478" t="str">
            <v>Edificios Alquileres</v>
          </cell>
          <cell r="C478">
            <v>638797898</v>
          </cell>
        </row>
        <row r="479">
          <cell r="A479">
            <v>860004</v>
          </cell>
          <cell r="B479" t="str">
            <v>Edificios reparaciones</v>
          </cell>
          <cell r="C479">
            <v>13401102</v>
          </cell>
        </row>
        <row r="480">
          <cell r="A480">
            <v>860006</v>
          </cell>
          <cell r="B480" t="str">
            <v>Seguridad y Vigilancia</v>
          </cell>
          <cell r="C480">
            <v>667282033</v>
          </cell>
        </row>
        <row r="481">
          <cell r="A481">
            <v>860008</v>
          </cell>
          <cell r="B481" t="str">
            <v>Electricidad Store</v>
          </cell>
          <cell r="C481">
            <v>187848945</v>
          </cell>
        </row>
        <row r="482">
          <cell r="A482">
            <v>860009</v>
          </cell>
          <cell r="B482" t="str">
            <v>Electricidad Edificio</v>
          </cell>
          <cell r="C482">
            <v>147632546</v>
          </cell>
        </row>
        <row r="483">
          <cell r="A483">
            <v>860010</v>
          </cell>
          <cell r="B483" t="str">
            <v>Agua</v>
          </cell>
          <cell r="C483">
            <v>40473326</v>
          </cell>
        </row>
        <row r="484">
          <cell r="A484">
            <v>860012</v>
          </cell>
          <cell r="B484" t="str">
            <v>Edificios Mantenimiento</v>
          </cell>
          <cell r="C484">
            <v>88430280</v>
          </cell>
        </row>
        <row r="485">
          <cell r="A485">
            <v>860014</v>
          </cell>
          <cell r="B485" t="str">
            <v>Edificios Mobiliario</v>
          </cell>
          <cell r="C485">
            <v>1949992</v>
          </cell>
        </row>
        <row r="486">
          <cell r="A486">
            <v>870001</v>
          </cell>
          <cell r="B486" t="str">
            <v>Auditorias e Impuestos</v>
          </cell>
          <cell r="C486">
            <v>351017893</v>
          </cell>
        </row>
        <row r="487">
          <cell r="A487">
            <v>870003</v>
          </cell>
          <cell r="B487" t="str">
            <v>Servicios Profesionales Call Center Terciarizados</v>
          </cell>
          <cell r="C487">
            <v>3686059490</v>
          </cell>
        </row>
        <row r="488">
          <cell r="A488">
            <v>870005</v>
          </cell>
          <cell r="B488" t="str">
            <v>Servicios Profesionales Generales y Menores</v>
          </cell>
          <cell r="C488">
            <v>389050005</v>
          </cell>
        </row>
        <row r="489">
          <cell r="A489">
            <v>870008</v>
          </cell>
          <cell r="B489" t="str">
            <v>Honorarios Jurídicos Regulatorios</v>
          </cell>
          <cell r="C489">
            <v>50095336</v>
          </cell>
        </row>
        <row r="490">
          <cell r="A490">
            <v>870020</v>
          </cell>
          <cell r="B490" t="str">
            <v>GND Otros gastos no deducibles</v>
          </cell>
          <cell r="C490">
            <v>102333029</v>
          </cell>
        </row>
        <row r="491">
          <cell r="A491">
            <v>870021</v>
          </cell>
          <cell r="B491" t="str">
            <v>Ley 2051/03-Retención GD</v>
          </cell>
          <cell r="C491">
            <v>0</v>
          </cell>
        </row>
        <row r="492">
          <cell r="A492">
            <v>880001</v>
          </cell>
          <cell r="B492" t="str">
            <v>Seguros Varios</v>
          </cell>
          <cell r="C492">
            <v>194025371</v>
          </cell>
        </row>
        <row r="493">
          <cell r="A493">
            <v>880002</v>
          </cell>
          <cell r="B493" t="str">
            <v>Diferencias en caja y cupones</v>
          </cell>
          <cell r="C493">
            <v>14005932</v>
          </cell>
        </row>
        <row r="494">
          <cell r="A494">
            <v>900201</v>
          </cell>
          <cell r="B494" t="str">
            <v>Intereses Varios Ganados</v>
          </cell>
          <cell r="C494">
            <v>-103109351</v>
          </cell>
        </row>
        <row r="495">
          <cell r="A495">
            <v>920001</v>
          </cell>
          <cell r="B495" t="str">
            <v>Depreciación Bienes de Uso de la Red</v>
          </cell>
          <cell r="C495">
            <v>39078813574</v>
          </cell>
        </row>
        <row r="496">
          <cell r="A496">
            <v>920002</v>
          </cell>
          <cell r="B496" t="str">
            <v>Depreciación Bienes de Uso de la No Red</v>
          </cell>
          <cell r="C496">
            <v>1859825725</v>
          </cell>
        </row>
        <row r="497">
          <cell r="A497">
            <v>920003</v>
          </cell>
          <cell r="B497" t="str">
            <v>Depreciación Mejoras Inmuebles</v>
          </cell>
          <cell r="C497">
            <v>221572399</v>
          </cell>
        </row>
        <row r="498">
          <cell r="A498">
            <v>920006</v>
          </cell>
          <cell r="B498" t="str">
            <v>Depreciaciones Red GND</v>
          </cell>
          <cell r="C498">
            <v>0</v>
          </cell>
        </row>
        <row r="499">
          <cell r="A499">
            <v>920202</v>
          </cell>
          <cell r="B499" t="str">
            <v>Gastos Red Torres</v>
          </cell>
          <cell r="C499">
            <v>1110802545</v>
          </cell>
        </row>
        <row r="500">
          <cell r="A500">
            <v>920203</v>
          </cell>
          <cell r="B500" t="str">
            <v>Gastos Red Equipos Celular</v>
          </cell>
          <cell r="C500">
            <v>1998895150</v>
          </cell>
        </row>
        <row r="501">
          <cell r="A501">
            <v>920204</v>
          </cell>
          <cell r="B501" t="str">
            <v>Gastos Red Equipos de Transmisión</v>
          </cell>
          <cell r="C501">
            <v>14161717287</v>
          </cell>
        </row>
        <row r="502">
          <cell r="A502">
            <v>920205</v>
          </cell>
          <cell r="B502" t="str">
            <v>Gastos Red Equipos Conmutación</v>
          </cell>
          <cell r="C502">
            <v>8697947908</v>
          </cell>
        </row>
        <row r="503">
          <cell r="A503">
            <v>920207</v>
          </cell>
          <cell r="B503" t="str">
            <v>Gastos Red Equipos de Apoyo</v>
          </cell>
          <cell r="C503">
            <v>2857612252</v>
          </cell>
        </row>
        <row r="504">
          <cell r="A504">
            <v>920209</v>
          </cell>
          <cell r="B504" t="str">
            <v>Gastos Red Lineas de Transmisión</v>
          </cell>
          <cell r="C504">
            <v>1735595936</v>
          </cell>
        </row>
        <row r="505">
          <cell r="A505">
            <v>920221</v>
          </cell>
          <cell r="B505" t="str">
            <v>Gastos Servicios para Equipos Celulares</v>
          </cell>
          <cell r="C505">
            <v>420176028</v>
          </cell>
        </row>
        <row r="506">
          <cell r="A506">
            <v>920222</v>
          </cell>
          <cell r="B506" t="str">
            <v>Gastos Servicios Conmutación</v>
          </cell>
          <cell r="C506">
            <v>682488010</v>
          </cell>
        </row>
        <row r="507">
          <cell r="A507">
            <v>920223</v>
          </cell>
          <cell r="B507" t="str">
            <v>Gastos Servicios Construcción de Sitios</v>
          </cell>
          <cell r="C507">
            <v>3348000358</v>
          </cell>
        </row>
        <row r="508">
          <cell r="A508">
            <v>920224</v>
          </cell>
          <cell r="B508" t="str">
            <v>Gastos Servicios Instalación Equipos de Apoyo</v>
          </cell>
          <cell r="C508">
            <v>121861389</v>
          </cell>
        </row>
        <row r="509">
          <cell r="A509">
            <v>920225</v>
          </cell>
          <cell r="B509" t="str">
            <v>Gastos Servicio Transmisión</v>
          </cell>
          <cell r="C509">
            <v>2117053856</v>
          </cell>
        </row>
        <row r="510">
          <cell r="A510">
            <v>920236</v>
          </cell>
          <cell r="B510" t="str">
            <v>Costos Indirectos Despachantes de Aduanas</v>
          </cell>
          <cell r="C510">
            <v>3329207850</v>
          </cell>
        </row>
        <row r="511">
          <cell r="A511">
            <v>920241</v>
          </cell>
          <cell r="B511" t="str">
            <v>Gastos Activados - Proyectos Cerrados</v>
          </cell>
          <cell r="C511">
            <v>-40581358569</v>
          </cell>
        </row>
        <row r="512">
          <cell r="A512">
            <v>920263</v>
          </cell>
          <cell r="B512" t="str">
            <v>Gastos Equipos de Computación No de la Red - Orden</v>
          </cell>
          <cell r="C512">
            <v>0</v>
          </cell>
        </row>
        <row r="513">
          <cell r="A513">
            <v>920265</v>
          </cell>
          <cell r="B513" t="str">
            <v>Gastos Varios No de la Red - Ordenes Internas</v>
          </cell>
          <cell r="C513">
            <v>0</v>
          </cell>
        </row>
        <row r="514">
          <cell r="A514">
            <v>920504</v>
          </cell>
          <cell r="B514" t="str">
            <v>Amortizaciones Intangibles Licencias</v>
          </cell>
          <cell r="C514">
            <v>430799826</v>
          </cell>
        </row>
        <row r="515">
          <cell r="A515">
            <v>920506</v>
          </cell>
          <cell r="B515" t="str">
            <v>Depreciación Base de datos- Bs. de uso</v>
          </cell>
          <cell r="C515">
            <v>38550389</v>
          </cell>
        </row>
        <row r="516">
          <cell r="A516">
            <v>920509</v>
          </cell>
          <cell r="B516" t="str">
            <v>Amortizaciones Intangibles Licencias</v>
          </cell>
          <cell r="C516">
            <v>618115004</v>
          </cell>
        </row>
        <row r="517">
          <cell r="A517">
            <v>920511</v>
          </cell>
          <cell r="B517" t="str">
            <v>Amort Intang Cargos Diferidos</v>
          </cell>
          <cell r="C517">
            <v>378877722</v>
          </cell>
        </row>
        <row r="518">
          <cell r="A518">
            <v>920518</v>
          </cell>
          <cell r="B518" t="str">
            <v>Amortizacion Intang. Nueva</v>
          </cell>
          <cell r="C518">
            <v>1340576289</v>
          </cell>
        </row>
        <row r="519">
          <cell r="A519">
            <v>930001</v>
          </cell>
          <cell r="B519" t="str">
            <v>Gastos Bancarios</v>
          </cell>
          <cell r="C519">
            <v>158654705</v>
          </cell>
        </row>
        <row r="520">
          <cell r="A520">
            <v>930003</v>
          </cell>
          <cell r="B520" t="str">
            <v>Gs. Varios por prestamos</v>
          </cell>
          <cell r="C520">
            <v>107100000</v>
          </cell>
        </row>
        <row r="521">
          <cell r="A521">
            <v>930004</v>
          </cell>
          <cell r="B521" t="str">
            <v>Diferencias de Cambio generado por Pasivos</v>
          </cell>
          <cell r="C521">
            <v>2962436701</v>
          </cell>
        </row>
        <row r="522">
          <cell r="A522">
            <v>930006</v>
          </cell>
          <cell r="B522" t="str">
            <v>Diferencias de Redondeo Manual</v>
          </cell>
          <cell r="C522">
            <v>-394915</v>
          </cell>
        </row>
        <row r="523">
          <cell r="A523">
            <v>930008</v>
          </cell>
          <cell r="B523" t="str">
            <v>Diferencias de Cambio generada por activos</v>
          </cell>
          <cell r="C523">
            <v>3051688763</v>
          </cell>
        </row>
        <row r="524">
          <cell r="A524">
            <v>930009</v>
          </cell>
          <cell r="B524" t="str">
            <v>Diferencias de Cambio generado por Pasivos - Tempo</v>
          </cell>
          <cell r="C524">
            <v>205528419</v>
          </cell>
        </row>
        <row r="525">
          <cell r="A525">
            <v>930010</v>
          </cell>
          <cell r="B525" t="str">
            <v>Diferencias de Cambio generado por Activos - Tempo</v>
          </cell>
          <cell r="C525">
            <v>-88011644</v>
          </cell>
        </row>
        <row r="526">
          <cell r="A526">
            <v>930011</v>
          </cell>
          <cell r="B526" t="str">
            <v>Rdo por Tenen BsCbio</v>
          </cell>
          <cell r="C526">
            <v>-93807268</v>
          </cell>
        </row>
        <row r="527">
          <cell r="A527">
            <v>930016</v>
          </cell>
          <cell r="B527" t="str">
            <v>Diferencia de cambio generada por oper intercomp</v>
          </cell>
          <cell r="C527">
            <v>273491658</v>
          </cell>
        </row>
        <row r="528">
          <cell r="A528">
            <v>930017</v>
          </cell>
          <cell r="B528" t="str">
            <v>Diferencia de cambio generada por bancos/otros</v>
          </cell>
          <cell r="C528">
            <v>25836623</v>
          </cell>
        </row>
        <row r="529">
          <cell r="A529">
            <v>930202</v>
          </cell>
          <cell r="B529" t="str">
            <v>Honorarios Legales</v>
          </cell>
          <cell r="C529">
            <v>41953166</v>
          </cell>
        </row>
        <row r="530">
          <cell r="A530">
            <v>940001</v>
          </cell>
          <cell r="B530" t="str">
            <v>Intereses y Multas DGI</v>
          </cell>
          <cell r="C530">
            <v>293292897</v>
          </cell>
        </row>
        <row r="531">
          <cell r="A531">
            <v>940005</v>
          </cell>
          <cell r="B531" t="str">
            <v>Impuestos Varios</v>
          </cell>
          <cell r="C531">
            <v>177299838</v>
          </cell>
        </row>
        <row r="532">
          <cell r="A532">
            <v>940010</v>
          </cell>
          <cell r="B532" t="str">
            <v>IVA Costos - Reg. Normal</v>
          </cell>
          <cell r="C532">
            <v>96014020</v>
          </cell>
        </row>
        <row r="533">
          <cell r="A533">
            <v>952001</v>
          </cell>
          <cell r="B533" t="str">
            <v>Intereses ABN</v>
          </cell>
          <cell r="C533">
            <v>1226410273</v>
          </cell>
        </row>
        <row r="534">
          <cell r="A534">
            <v>980001</v>
          </cell>
          <cell r="B534" t="str">
            <v>Ingreso por Intereses Clientes Morosos</v>
          </cell>
          <cell r="C534">
            <v>-38907554</v>
          </cell>
        </row>
        <row r="535">
          <cell r="A535">
            <v>980003</v>
          </cell>
          <cell r="B535" t="str">
            <v>ResultadoVentas de Bienes de Uso</v>
          </cell>
          <cell r="C535">
            <v>-175082819</v>
          </cell>
        </row>
        <row r="536">
          <cell r="A536">
            <v>990098</v>
          </cell>
          <cell r="B536" t="str">
            <v>Baja Ajuste por Inflac - Bs de USO</v>
          </cell>
          <cell r="C536">
            <v>721700</v>
          </cell>
        </row>
        <row r="537">
          <cell r="A537">
            <v>999999</v>
          </cell>
          <cell r="B537" t="str">
            <v>Saldos Iniciales</v>
          </cell>
          <cell r="C537">
            <v>0</v>
          </cell>
        </row>
        <row r="538">
          <cell r="A538" t="str">
            <v>* Total</v>
          </cell>
          <cell r="C538">
            <v>0</v>
          </cell>
        </row>
        <row r="539">
          <cell r="A539">
            <v>111111</v>
          </cell>
          <cell r="C539">
            <v>83954881510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"/>
      <sheetName val="AA"/>
      <sheetName val="PA"/>
      <sheetName val="BA MODELO"/>
      <sheetName val="PB"/>
      <sheetName val="AB"/>
      <sheetName val="AN"/>
      <sheetName val="RO"/>
      <sheetName val="MP"/>
      <sheetName val="CONS"/>
      <sheetName val="BONUS"/>
      <sheetName val="Hoja1"/>
      <sheetName val="Saldos"/>
      <sheetName val="Módulo1"/>
    </sheetNames>
    <sheetDataSet>
      <sheetData sheetId="0">
        <row r="3">
          <cell r="B3" t="str">
            <v>COMPARATIVO DE F.P.C.</v>
          </cell>
        </row>
        <row r="4">
          <cell r="AW4" t="str">
            <v>TOTAL</v>
          </cell>
          <cell r="AX4" t="str">
            <v>AÑO ANT</v>
          </cell>
          <cell r="AY4" t="str">
            <v>PROM.</v>
          </cell>
        </row>
        <row r="5">
          <cell r="B5" t="str">
            <v>CONCEPTO</v>
          </cell>
          <cell r="C5" t="str">
            <v>REF</v>
          </cell>
          <cell r="D5" t="str">
            <v>SALDO</v>
          </cell>
          <cell r="E5">
            <v>37773</v>
          </cell>
          <cell r="F5">
            <v>37803</v>
          </cell>
          <cell r="G5">
            <v>37834</v>
          </cell>
          <cell r="H5">
            <v>37865</v>
          </cell>
          <cell r="I5">
            <v>37895</v>
          </cell>
          <cell r="J5">
            <v>37926</v>
          </cell>
          <cell r="K5">
            <v>37956</v>
          </cell>
          <cell r="L5">
            <v>37987</v>
          </cell>
          <cell r="M5">
            <v>38018</v>
          </cell>
          <cell r="N5">
            <v>38047</v>
          </cell>
          <cell r="O5">
            <v>38078</v>
          </cell>
          <cell r="P5">
            <v>38108</v>
          </cell>
          <cell r="Q5">
            <v>38139</v>
          </cell>
          <cell r="R5">
            <v>38169</v>
          </cell>
          <cell r="S5">
            <v>38200</v>
          </cell>
          <cell r="T5">
            <v>38231</v>
          </cell>
          <cell r="U5">
            <v>38261</v>
          </cell>
          <cell r="V5">
            <v>38292</v>
          </cell>
          <cell r="W5">
            <v>38322</v>
          </cell>
          <cell r="X5">
            <v>38353</v>
          </cell>
          <cell r="Y5">
            <v>38384</v>
          </cell>
          <cell r="Z5">
            <v>38412</v>
          </cell>
          <cell r="AA5">
            <v>38443</v>
          </cell>
          <cell r="AB5">
            <v>38473</v>
          </cell>
          <cell r="AC5">
            <v>38504</v>
          </cell>
          <cell r="AD5">
            <v>38534</v>
          </cell>
          <cell r="AE5">
            <v>38565</v>
          </cell>
          <cell r="AF5">
            <v>38596</v>
          </cell>
          <cell r="AG5">
            <v>38626</v>
          </cell>
          <cell r="AH5">
            <v>38657</v>
          </cell>
          <cell r="AI5">
            <v>38687</v>
          </cell>
          <cell r="AJ5">
            <v>38718</v>
          </cell>
          <cell r="AK5">
            <v>38749</v>
          </cell>
          <cell r="AL5">
            <v>38777</v>
          </cell>
          <cell r="AM5">
            <v>38808</v>
          </cell>
          <cell r="AN5">
            <v>38838</v>
          </cell>
          <cell r="AO5">
            <v>38869</v>
          </cell>
          <cell r="AP5">
            <v>38899</v>
          </cell>
          <cell r="AQ5">
            <v>38930</v>
          </cell>
          <cell r="AR5">
            <v>38961</v>
          </cell>
          <cell r="AS5">
            <v>38991</v>
          </cell>
          <cell r="AT5">
            <v>39022</v>
          </cell>
          <cell r="AU5">
            <v>39052</v>
          </cell>
          <cell r="AW5" t="str">
            <v>12 M</v>
          </cell>
          <cell r="AX5">
            <v>38473</v>
          </cell>
          <cell r="AY5" t="str">
            <v>MENSUAL</v>
          </cell>
        </row>
        <row r="7">
          <cell r="B7" t="str">
            <v>INGRESOS</v>
          </cell>
        </row>
        <row r="9">
          <cell r="B9" t="str">
            <v>FPC</v>
          </cell>
          <cell r="F9">
            <v>225120.36</v>
          </cell>
          <cell r="G9">
            <v>257408.53</v>
          </cell>
          <cell r="H9">
            <v>244582.57</v>
          </cell>
          <cell r="I9">
            <v>206550.22</v>
          </cell>
          <cell r="J9">
            <v>100066.6</v>
          </cell>
          <cell r="K9">
            <v>326536.71000000002</v>
          </cell>
          <cell r="L9">
            <v>300746.19</v>
          </cell>
          <cell r="M9">
            <v>204764.27</v>
          </cell>
          <cell r="N9">
            <v>201991.9</v>
          </cell>
          <cell r="O9">
            <v>214225.84</v>
          </cell>
          <cell r="P9">
            <v>244643.33</v>
          </cell>
          <cell r="Q9">
            <v>253789.04</v>
          </cell>
          <cell r="R9">
            <v>245506.25</v>
          </cell>
          <cell r="S9">
            <v>265381.17</v>
          </cell>
          <cell r="T9">
            <v>236831.73</v>
          </cell>
          <cell r="U9">
            <v>239325.04</v>
          </cell>
          <cell r="V9">
            <v>290715.74</v>
          </cell>
          <cell r="W9">
            <v>260245.01</v>
          </cell>
          <cell r="X9">
            <v>397059.51</v>
          </cell>
          <cell r="Y9">
            <v>243421.98</v>
          </cell>
          <cell r="Z9">
            <v>238543</v>
          </cell>
          <cell r="AA9">
            <v>292043.71999999997</v>
          </cell>
          <cell r="AB9">
            <v>308829.32</v>
          </cell>
          <cell r="AC9">
            <v>313238.84000000003</v>
          </cell>
          <cell r="AD9">
            <v>333051.65999999997</v>
          </cell>
          <cell r="AE9">
            <v>348476.75</v>
          </cell>
          <cell r="AF9">
            <v>314034.36</v>
          </cell>
          <cell r="AG9">
            <v>323862.05</v>
          </cell>
          <cell r="AH9">
            <v>365584.99</v>
          </cell>
          <cell r="AI9">
            <v>342787.94</v>
          </cell>
          <cell r="AJ9">
            <v>480532.43</v>
          </cell>
          <cell r="AK9">
            <v>308834.26</v>
          </cell>
          <cell r="AL9">
            <v>300158.40000000002</v>
          </cell>
          <cell r="AM9">
            <v>359425.05</v>
          </cell>
          <cell r="AN9">
            <v>372195.4</v>
          </cell>
          <cell r="AW9">
            <v>4162182.13</v>
          </cell>
          <cell r="AX9">
            <v>308829.32</v>
          </cell>
          <cell r="AY9">
            <v>346848.5108333333</v>
          </cell>
        </row>
        <row r="10">
          <cell r="B10" t="str">
            <v>CUOTA LANZAMIENTO</v>
          </cell>
          <cell r="F10">
            <v>26800</v>
          </cell>
          <cell r="G10">
            <v>34300</v>
          </cell>
          <cell r="H10">
            <v>14834</v>
          </cell>
          <cell r="I10">
            <v>45667</v>
          </cell>
          <cell r="J10">
            <v>85866</v>
          </cell>
          <cell r="K10">
            <v>43834</v>
          </cell>
          <cell r="L10">
            <v>11458</v>
          </cell>
          <cell r="M10">
            <v>13000.67</v>
          </cell>
          <cell r="N10">
            <v>4067</v>
          </cell>
          <cell r="O10">
            <v>37000</v>
          </cell>
          <cell r="P10">
            <v>49111.1</v>
          </cell>
          <cell r="Q10">
            <v>29066.67</v>
          </cell>
          <cell r="R10">
            <v>59000</v>
          </cell>
          <cell r="S10">
            <v>33180.550000000003</v>
          </cell>
          <cell r="T10">
            <v>44000</v>
          </cell>
          <cell r="U10">
            <v>72626.47</v>
          </cell>
          <cell r="V10">
            <v>7500</v>
          </cell>
          <cell r="W10">
            <v>51333.33</v>
          </cell>
          <cell r="X10">
            <v>43583.66</v>
          </cell>
          <cell r="Y10">
            <v>125444.44</v>
          </cell>
          <cell r="Z10">
            <v>92522.09</v>
          </cell>
          <cell r="AA10">
            <v>27483.33</v>
          </cell>
          <cell r="AB10">
            <v>43166.67</v>
          </cell>
          <cell r="AC10">
            <v>13520.83</v>
          </cell>
          <cell r="AD10">
            <v>157138.87</v>
          </cell>
          <cell r="AE10">
            <v>31833.33</v>
          </cell>
          <cell r="AF10">
            <v>56054.879999999997</v>
          </cell>
          <cell r="AG10">
            <v>59777.78</v>
          </cell>
          <cell r="AH10">
            <v>50100</v>
          </cell>
          <cell r="AI10">
            <v>44365.73</v>
          </cell>
          <cell r="AJ10">
            <v>60277.73</v>
          </cell>
          <cell r="AK10">
            <v>23944.45</v>
          </cell>
          <cell r="AL10">
            <v>50416.67</v>
          </cell>
          <cell r="AM10">
            <v>18166.66</v>
          </cell>
          <cell r="AN10">
            <v>60685.17</v>
          </cell>
          <cell r="AW10">
            <v>626282.1</v>
          </cell>
          <cell r="AX10">
            <v>43166.67</v>
          </cell>
          <cell r="AY10">
            <v>52190.174999999996</v>
          </cell>
        </row>
        <row r="11">
          <cell r="B11" t="str">
            <v>CUOTA EXTRAORDINARIA</v>
          </cell>
          <cell r="F11">
            <v>0</v>
          </cell>
          <cell r="G11">
            <v>0</v>
          </cell>
          <cell r="H11">
            <v>354905.26</v>
          </cell>
          <cell r="I11">
            <v>-1331.23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1.31</v>
          </cell>
          <cell r="R11">
            <v>0</v>
          </cell>
          <cell r="S11">
            <v>447685.81</v>
          </cell>
          <cell r="T11">
            <v>-1550.67</v>
          </cell>
          <cell r="U11">
            <v>374.39</v>
          </cell>
          <cell r="V11">
            <v>486882.41</v>
          </cell>
          <cell r="W11">
            <v>-12255.32</v>
          </cell>
          <cell r="X11">
            <v>648.53</v>
          </cell>
          <cell r="Y11">
            <v>293.2</v>
          </cell>
          <cell r="Z11">
            <v>398236.89</v>
          </cell>
          <cell r="AA11">
            <v>4968.63</v>
          </cell>
          <cell r="AB11">
            <v>-750.3</v>
          </cell>
          <cell r="AC11">
            <v>48.56</v>
          </cell>
          <cell r="AD11">
            <v>2030.55</v>
          </cell>
          <cell r="AE11">
            <v>588448.4</v>
          </cell>
          <cell r="AF11">
            <v>0</v>
          </cell>
          <cell r="AG11">
            <v>0</v>
          </cell>
          <cell r="AH11">
            <v>602098.12</v>
          </cell>
          <cell r="AI11">
            <v>417.28</v>
          </cell>
          <cell r="AJ11">
            <v>-510.42</v>
          </cell>
          <cell r="AK11">
            <v>511284.72</v>
          </cell>
          <cell r="AL11">
            <v>525.58000000000004</v>
          </cell>
          <cell r="AM11">
            <v>0</v>
          </cell>
          <cell r="AN11">
            <v>632088.93999999994</v>
          </cell>
          <cell r="AW11">
            <v>2336431.73</v>
          </cell>
          <cell r="AX11">
            <v>-750.3</v>
          </cell>
          <cell r="AY11">
            <v>194702.64416666667</v>
          </cell>
        </row>
        <row r="12">
          <cell r="B12" t="str">
            <v>CHEQUE REGALO</v>
          </cell>
          <cell r="F12">
            <v>955.75</v>
          </cell>
          <cell r="G12">
            <v>625.84</v>
          </cell>
          <cell r="H12">
            <v>745.44</v>
          </cell>
          <cell r="I12">
            <v>727.83</v>
          </cell>
          <cell r="J12">
            <v>1442.4</v>
          </cell>
          <cell r="K12">
            <v>1589.43</v>
          </cell>
          <cell r="L12">
            <v>900.43</v>
          </cell>
          <cell r="M12">
            <v>2578.71</v>
          </cell>
          <cell r="N12">
            <v>1839.32</v>
          </cell>
          <cell r="O12">
            <v>1311.08</v>
          </cell>
          <cell r="P12">
            <v>1802.55</v>
          </cell>
          <cell r="Q12">
            <v>1280.47</v>
          </cell>
          <cell r="R12">
            <v>2530.21</v>
          </cell>
          <cell r="S12">
            <v>2186.9699999999998</v>
          </cell>
          <cell r="T12">
            <v>2684.82</v>
          </cell>
          <cell r="U12">
            <v>1248.0899999999999</v>
          </cell>
          <cell r="V12">
            <v>425.1</v>
          </cell>
          <cell r="W12">
            <v>4825.42</v>
          </cell>
          <cell r="X12">
            <v>2464.3000000000002</v>
          </cell>
          <cell r="Y12">
            <v>4770.04</v>
          </cell>
          <cell r="Z12">
            <v>3327.72</v>
          </cell>
          <cell r="AA12">
            <v>3722.13</v>
          </cell>
          <cell r="AB12">
            <v>3328.45</v>
          </cell>
          <cell r="AC12">
            <v>2267.79</v>
          </cell>
          <cell r="AD12">
            <v>3012.9</v>
          </cell>
          <cell r="AE12">
            <v>3053.14</v>
          </cell>
          <cell r="AF12">
            <v>3547.72</v>
          </cell>
          <cell r="AG12">
            <v>4162.6899999999996</v>
          </cell>
          <cell r="AH12">
            <v>2768.59</v>
          </cell>
          <cell r="AI12">
            <v>3270.86</v>
          </cell>
          <cell r="AJ12">
            <v>4498.37</v>
          </cell>
          <cell r="AK12">
            <v>7962.63</v>
          </cell>
          <cell r="AL12">
            <v>5039.7700000000004</v>
          </cell>
          <cell r="AM12">
            <v>2810.27</v>
          </cell>
          <cell r="AN12">
            <v>4021.82</v>
          </cell>
          <cell r="AW12">
            <v>46416.55</v>
          </cell>
          <cell r="AX12">
            <v>3328.45</v>
          </cell>
          <cell r="AY12">
            <v>3868.0458333333322</v>
          </cell>
        </row>
        <row r="13">
          <cell r="B13" t="str">
            <v>SPONSORS</v>
          </cell>
          <cell r="F13">
            <v>0</v>
          </cell>
          <cell r="G13">
            <v>0</v>
          </cell>
          <cell r="H13">
            <v>0</v>
          </cell>
          <cell r="I13">
            <v>55000</v>
          </cell>
          <cell r="J13">
            <v>0</v>
          </cell>
          <cell r="K13">
            <v>42500</v>
          </cell>
          <cell r="L13">
            <v>0</v>
          </cell>
          <cell r="M13">
            <v>121500</v>
          </cell>
          <cell r="N13">
            <v>-103275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1200</v>
          </cell>
          <cell r="T13">
            <v>0</v>
          </cell>
          <cell r="U13">
            <v>0</v>
          </cell>
          <cell r="V13">
            <v>0</v>
          </cell>
          <cell r="W13">
            <v>114000</v>
          </cell>
          <cell r="X13">
            <v>15000</v>
          </cell>
          <cell r="Y13">
            <v>5357.16</v>
          </cell>
          <cell r="Z13">
            <v>3144.78</v>
          </cell>
          <cell r="AA13">
            <v>0</v>
          </cell>
          <cell r="AB13">
            <v>495</v>
          </cell>
          <cell r="AC13">
            <v>16650</v>
          </cell>
          <cell r="AD13">
            <v>0</v>
          </cell>
          <cell r="AE13">
            <v>-1950</v>
          </cell>
          <cell r="AF13">
            <v>2062.5</v>
          </cell>
          <cell r="AG13">
            <v>11512.5</v>
          </cell>
          <cell r="AH13">
            <v>-12487.5</v>
          </cell>
          <cell r="AI13">
            <v>22762.5</v>
          </cell>
          <cell r="AJ13">
            <v>-487.5</v>
          </cell>
          <cell r="AK13">
            <v>-487.5</v>
          </cell>
          <cell r="AL13">
            <v>-487.5</v>
          </cell>
          <cell r="AM13">
            <v>-487.5</v>
          </cell>
          <cell r="AN13">
            <v>0</v>
          </cell>
          <cell r="AW13">
            <v>36600</v>
          </cell>
          <cell r="AX13">
            <v>495</v>
          </cell>
          <cell r="AY13">
            <v>3050</v>
          </cell>
        </row>
        <row r="14">
          <cell r="B14" t="str">
            <v>VARIOS</v>
          </cell>
          <cell r="F14">
            <v>0</v>
          </cell>
          <cell r="G14">
            <v>0</v>
          </cell>
          <cell r="H14">
            <v>20043.990000000002</v>
          </cell>
          <cell r="I14">
            <v>0</v>
          </cell>
          <cell r="J14">
            <v>-3010.7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11142.59</v>
          </cell>
          <cell r="R14">
            <v>4835</v>
          </cell>
          <cell r="S14">
            <v>2835</v>
          </cell>
          <cell r="T14">
            <v>3195.74</v>
          </cell>
          <cell r="U14">
            <v>3424.56</v>
          </cell>
          <cell r="V14">
            <v>3079.51</v>
          </cell>
          <cell r="W14">
            <v>2835</v>
          </cell>
          <cell r="X14">
            <v>2835</v>
          </cell>
          <cell r="Y14">
            <v>3200.76</v>
          </cell>
          <cell r="Z14">
            <v>179168.94</v>
          </cell>
          <cell r="AA14">
            <v>748.15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23400</v>
          </cell>
          <cell r="AL14">
            <v>55400</v>
          </cell>
          <cell r="AM14">
            <v>0</v>
          </cell>
          <cell r="AN14">
            <v>0</v>
          </cell>
          <cell r="AW14">
            <v>78800</v>
          </cell>
          <cell r="AX14">
            <v>0</v>
          </cell>
          <cell r="AY14">
            <v>6566.666666666667</v>
          </cell>
        </row>
        <row r="16">
          <cell r="B16" t="str">
            <v>SUBTOTAL INGRESOS</v>
          </cell>
          <cell r="E16">
            <v>0</v>
          </cell>
          <cell r="F16">
            <v>252876.11</v>
          </cell>
          <cell r="G16">
            <v>292334.37</v>
          </cell>
          <cell r="H16">
            <v>635111.26</v>
          </cell>
          <cell r="I16">
            <v>306613.82</v>
          </cell>
          <cell r="J16">
            <v>184364.3</v>
          </cell>
          <cell r="K16">
            <v>414460.14</v>
          </cell>
          <cell r="L16">
            <v>313104.62</v>
          </cell>
          <cell r="M16">
            <v>341843.65</v>
          </cell>
          <cell r="N16">
            <v>104623.22</v>
          </cell>
          <cell r="O16">
            <v>252536.92</v>
          </cell>
          <cell r="P16">
            <v>295556.98</v>
          </cell>
          <cell r="Q16">
            <v>295280.08</v>
          </cell>
          <cell r="R16">
            <v>311871.46000000002</v>
          </cell>
          <cell r="S16">
            <v>752469.5</v>
          </cell>
          <cell r="T16">
            <v>285161.62</v>
          </cell>
          <cell r="U16">
            <v>316998.55</v>
          </cell>
          <cell r="V16">
            <v>788602.76</v>
          </cell>
          <cell r="W16">
            <v>420983.44</v>
          </cell>
          <cell r="X16">
            <v>461591</v>
          </cell>
          <cell r="Y16">
            <v>382487.58</v>
          </cell>
          <cell r="Z16">
            <v>914943.42</v>
          </cell>
          <cell r="AA16">
            <v>328965.96000000002</v>
          </cell>
          <cell r="AB16">
            <v>355069.14</v>
          </cell>
          <cell r="AC16">
            <v>345726.02</v>
          </cell>
          <cell r="AD16">
            <v>495233.98</v>
          </cell>
          <cell r="AE16">
            <v>969861.62</v>
          </cell>
          <cell r="AF16">
            <v>375699.46</v>
          </cell>
          <cell r="AG16">
            <v>399315.02</v>
          </cell>
          <cell r="AH16">
            <v>1008064.2</v>
          </cell>
          <cell r="AI16">
            <v>413604.31</v>
          </cell>
          <cell r="AJ16">
            <v>544310.61</v>
          </cell>
          <cell r="AK16">
            <v>874938.56</v>
          </cell>
          <cell r="AL16">
            <v>411052.92</v>
          </cell>
          <cell r="AM16">
            <v>379914.48</v>
          </cell>
          <cell r="AN16">
            <v>1068991.33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W16">
            <v>7286712.5099999988</v>
          </cell>
          <cell r="AX16">
            <v>355069.14</v>
          </cell>
          <cell r="AY16">
            <v>607226.04249999986</v>
          </cell>
        </row>
        <row r="18">
          <cell r="B18" t="str">
            <v>EGRESOS</v>
          </cell>
        </row>
        <row r="20">
          <cell r="B20" t="str">
            <v>INSTITUCIONAL / IMAGEN</v>
          </cell>
          <cell r="C20">
            <v>1</v>
          </cell>
          <cell r="D20">
            <v>0</v>
          </cell>
          <cell r="E20">
            <v>0</v>
          </cell>
          <cell r="F20">
            <v>238218.06</v>
          </cell>
          <cell r="G20">
            <v>2425.9</v>
          </cell>
          <cell r="H20">
            <v>3247.58</v>
          </cell>
          <cell r="I20">
            <v>236038.31</v>
          </cell>
          <cell r="J20">
            <v>39966.06</v>
          </cell>
          <cell r="K20">
            <v>54963.31</v>
          </cell>
          <cell r="L20">
            <v>346572.1</v>
          </cell>
          <cell r="M20">
            <v>-63906.7</v>
          </cell>
          <cell r="N20">
            <v>-113363.99</v>
          </cell>
          <cell r="O20">
            <v>358564.95</v>
          </cell>
          <cell r="P20">
            <v>130119.75</v>
          </cell>
          <cell r="Q20">
            <v>276476.90000000002</v>
          </cell>
          <cell r="R20">
            <v>78807.509999999995</v>
          </cell>
          <cell r="S20">
            <v>185032.67</v>
          </cell>
          <cell r="T20">
            <v>70862.91</v>
          </cell>
          <cell r="U20">
            <v>7998.82</v>
          </cell>
          <cell r="V20">
            <v>546594.76</v>
          </cell>
          <cell r="W20">
            <v>395461.48</v>
          </cell>
          <cell r="X20">
            <v>18967.77</v>
          </cell>
          <cell r="Y20">
            <v>27282</v>
          </cell>
          <cell r="Z20">
            <v>5018.17</v>
          </cell>
          <cell r="AA20">
            <v>94769.05</v>
          </cell>
          <cell r="AB20">
            <v>227744.69</v>
          </cell>
          <cell r="AC20">
            <v>-328016.84000000003</v>
          </cell>
          <cell r="AD20">
            <v>63491.12</v>
          </cell>
          <cell r="AE20">
            <v>32742.35</v>
          </cell>
          <cell r="AF20">
            <v>380993.76</v>
          </cell>
          <cell r="AG20">
            <v>62803.42</v>
          </cell>
          <cell r="AH20">
            <v>38587.279999999999</v>
          </cell>
          <cell r="AI20">
            <v>628590.31000000006</v>
          </cell>
          <cell r="AJ20">
            <v>24622.17</v>
          </cell>
          <cell r="AK20">
            <v>20278.37</v>
          </cell>
          <cell r="AL20">
            <v>19717.97</v>
          </cell>
          <cell r="AM20">
            <v>-2338.83</v>
          </cell>
          <cell r="AN20">
            <v>28783.599999999999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W20">
            <v>970254.68</v>
          </cell>
          <cell r="AX20">
            <v>227744.69</v>
          </cell>
          <cell r="AY20">
            <v>80854.556666666685</v>
          </cell>
        </row>
        <row r="21">
          <cell r="B21" t="str">
            <v>FECHAS ESPECIALES</v>
          </cell>
          <cell r="C21">
            <v>2</v>
          </cell>
          <cell r="D21">
            <v>0</v>
          </cell>
          <cell r="E21">
            <v>0</v>
          </cell>
          <cell r="F21">
            <v>8538.2900000000009</v>
          </cell>
          <cell r="G21">
            <v>60420.66</v>
          </cell>
          <cell r="H21">
            <v>0</v>
          </cell>
          <cell r="I21">
            <v>99127.43</v>
          </cell>
          <cell r="J21">
            <v>59549.03</v>
          </cell>
          <cell r="K21">
            <v>298939.93</v>
          </cell>
          <cell r="L21">
            <v>120372.23</v>
          </cell>
          <cell r="M21">
            <v>73639.37</v>
          </cell>
          <cell r="N21">
            <v>25399.759999999998</v>
          </cell>
          <cell r="O21">
            <v>12893.74</v>
          </cell>
          <cell r="P21">
            <v>-48.83</v>
          </cell>
          <cell r="Q21">
            <v>-32014.19</v>
          </cell>
          <cell r="R21">
            <v>18443.78</v>
          </cell>
          <cell r="S21">
            <v>12162</v>
          </cell>
          <cell r="T21">
            <v>3673.26</v>
          </cell>
          <cell r="U21">
            <v>19563.87</v>
          </cell>
          <cell r="V21">
            <v>293050.03999999998</v>
          </cell>
          <cell r="W21">
            <v>597408.35</v>
          </cell>
          <cell r="X21">
            <v>42084.47</v>
          </cell>
          <cell r="Y21">
            <v>196162.53</v>
          </cell>
          <cell r="Z21">
            <v>-31448.720000000001</v>
          </cell>
          <cell r="AA21">
            <v>64536.2</v>
          </cell>
          <cell r="AB21">
            <v>22261.200000000001</v>
          </cell>
          <cell r="AC21">
            <v>173306.98</v>
          </cell>
          <cell r="AD21">
            <v>19836.439999999999</v>
          </cell>
          <cell r="AE21">
            <v>13527.3</v>
          </cell>
          <cell r="AF21">
            <v>95717.37</v>
          </cell>
          <cell r="AG21">
            <v>86346.25</v>
          </cell>
          <cell r="AH21">
            <v>35481.33</v>
          </cell>
          <cell r="AI21">
            <v>406073.9</v>
          </cell>
          <cell r="AJ21">
            <v>186392.42</v>
          </cell>
          <cell r="AK21">
            <v>9509.2800000000007</v>
          </cell>
          <cell r="AL21">
            <v>96337.15</v>
          </cell>
          <cell r="AM21">
            <v>17166.53</v>
          </cell>
          <cell r="AN21">
            <v>-8036.95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W21">
            <v>1131658</v>
          </cell>
          <cell r="AX21">
            <v>22261.200000000001</v>
          </cell>
          <cell r="AY21">
            <v>94304.833333333328</v>
          </cell>
        </row>
        <row r="22">
          <cell r="B22" t="str">
            <v>OTRAS ACCIONES / EVENTOS</v>
          </cell>
          <cell r="C22">
            <v>3</v>
          </cell>
          <cell r="D22">
            <v>0</v>
          </cell>
          <cell r="E22">
            <v>0</v>
          </cell>
          <cell r="F22">
            <v>10967.93</v>
          </cell>
          <cell r="G22">
            <v>1027.23</v>
          </cell>
          <cell r="H22">
            <v>1207.24</v>
          </cell>
          <cell r="I22">
            <v>7790.01</v>
          </cell>
          <cell r="J22">
            <v>13476.62</v>
          </cell>
          <cell r="K22">
            <v>17517.919999999998</v>
          </cell>
          <cell r="L22">
            <v>4000.21</v>
          </cell>
          <cell r="M22">
            <v>6953.5</v>
          </cell>
          <cell r="N22">
            <v>1291.1400000000001</v>
          </cell>
          <cell r="O22">
            <v>2469.2600000000002</v>
          </cell>
          <cell r="P22">
            <v>10227</v>
          </cell>
          <cell r="Q22">
            <v>13174.57</v>
          </cell>
          <cell r="R22">
            <v>0</v>
          </cell>
          <cell r="S22">
            <v>5.8207660913467407E-11</v>
          </cell>
          <cell r="T22">
            <v>2.0199999999854481</v>
          </cell>
          <cell r="U22">
            <v>1539.32</v>
          </cell>
          <cell r="V22">
            <v>80</v>
          </cell>
          <cell r="W22">
            <v>7160.5</v>
          </cell>
          <cell r="X22">
            <v>40921.230000000003</v>
          </cell>
          <cell r="Y22">
            <v>59627.31</v>
          </cell>
          <cell r="Z22">
            <v>822</v>
          </cell>
          <cell r="AA22">
            <v>29142.11</v>
          </cell>
          <cell r="AB22">
            <v>4531.22</v>
          </cell>
          <cell r="AC22">
            <v>44962.03</v>
          </cell>
          <cell r="AD22">
            <v>4807</v>
          </cell>
          <cell r="AE22">
            <v>0</v>
          </cell>
          <cell r="AF22">
            <v>37888.54</v>
          </cell>
          <cell r="AG22">
            <v>25856.71</v>
          </cell>
          <cell r="AH22">
            <v>10284.530000000001</v>
          </cell>
          <cell r="AI22">
            <v>32328.9</v>
          </cell>
          <cell r="AJ22">
            <v>14121.5</v>
          </cell>
          <cell r="AK22">
            <v>-4788</v>
          </cell>
          <cell r="AL22">
            <v>3224.24</v>
          </cell>
          <cell r="AM22">
            <v>5.94</v>
          </cell>
          <cell r="AN22">
            <v>33134.120000000003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W22">
            <v>201825.51</v>
          </cell>
          <cell r="AX22">
            <v>4531.22</v>
          </cell>
          <cell r="AY22">
            <v>16818.7925</v>
          </cell>
        </row>
        <row r="23">
          <cell r="B23" t="str">
            <v>AUSPICIOS</v>
          </cell>
          <cell r="C23">
            <v>4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  <cell r="H23">
            <v>30000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215155.4</v>
          </cell>
          <cell r="R23">
            <v>2800</v>
          </cell>
          <cell r="S23">
            <v>0</v>
          </cell>
          <cell r="T23">
            <v>300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100000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W23">
            <v>100000</v>
          </cell>
          <cell r="AX23">
            <v>0</v>
          </cell>
          <cell r="AY23">
            <v>8333.3333333333339</v>
          </cell>
        </row>
        <row r="24">
          <cell r="B24" t="str">
            <v>DECORACION / MEJORAS</v>
          </cell>
          <cell r="C24">
            <v>5</v>
          </cell>
          <cell r="D24">
            <v>0</v>
          </cell>
          <cell r="E24">
            <v>0</v>
          </cell>
          <cell r="F24">
            <v>200</v>
          </cell>
          <cell r="G24">
            <v>0</v>
          </cell>
          <cell r="H24">
            <v>7691</v>
          </cell>
          <cell r="I24">
            <v>158577.89000000001</v>
          </cell>
          <cell r="J24">
            <v>26626.39</v>
          </cell>
          <cell r="K24">
            <v>15562</v>
          </cell>
          <cell r="L24">
            <v>11840</v>
          </cell>
          <cell r="M24">
            <v>-3924.71</v>
          </cell>
          <cell r="N24">
            <v>31872.92</v>
          </cell>
          <cell r="O24">
            <v>29180.51</v>
          </cell>
          <cell r="P24">
            <v>3700</v>
          </cell>
          <cell r="Q24">
            <v>-1902.27</v>
          </cell>
          <cell r="R24">
            <v>14730</v>
          </cell>
          <cell r="S24">
            <v>13750</v>
          </cell>
          <cell r="T24">
            <v>0</v>
          </cell>
          <cell r="U24">
            <v>14912</v>
          </cell>
          <cell r="V24">
            <v>5475</v>
          </cell>
          <cell r="W24">
            <v>7600</v>
          </cell>
          <cell r="X24">
            <v>0</v>
          </cell>
          <cell r="Y24">
            <v>8355</v>
          </cell>
          <cell r="Z24">
            <v>16585</v>
          </cell>
          <cell r="AA24">
            <v>13890</v>
          </cell>
          <cell r="AB24">
            <v>55.3</v>
          </cell>
          <cell r="AC24">
            <v>785</v>
          </cell>
          <cell r="AD24">
            <v>13750</v>
          </cell>
          <cell r="AE24">
            <v>0</v>
          </cell>
          <cell r="AF24">
            <v>13750</v>
          </cell>
          <cell r="AG24">
            <v>55696.65</v>
          </cell>
          <cell r="AH24">
            <v>27131.1</v>
          </cell>
          <cell r="AI24">
            <v>22609.25</v>
          </cell>
          <cell r="AJ24">
            <v>0</v>
          </cell>
          <cell r="AK24">
            <v>0</v>
          </cell>
          <cell r="AL24">
            <v>0</v>
          </cell>
          <cell r="AM24">
            <v>3600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W24">
            <v>137322</v>
          </cell>
          <cell r="AX24">
            <v>55.3</v>
          </cell>
          <cell r="AY24">
            <v>11443.5</v>
          </cell>
        </row>
        <row r="25">
          <cell r="B25" t="str">
            <v>OTROS GASTOS</v>
          </cell>
          <cell r="C25">
            <v>6</v>
          </cell>
          <cell r="D25">
            <v>0</v>
          </cell>
          <cell r="E25">
            <v>0</v>
          </cell>
          <cell r="F25">
            <v>32427.48</v>
          </cell>
          <cell r="G25">
            <v>16859.219999999841</v>
          </cell>
          <cell r="H25">
            <v>35523.279999999548</v>
          </cell>
          <cell r="I25">
            <v>20108.759999999755</v>
          </cell>
          <cell r="J25">
            <v>20595.539999999924</v>
          </cell>
          <cell r="K25">
            <v>14800.82</v>
          </cell>
          <cell r="L25">
            <v>32057.85</v>
          </cell>
          <cell r="M25">
            <v>17077.03</v>
          </cell>
          <cell r="N25">
            <v>5985.0400000001</v>
          </cell>
          <cell r="O25">
            <v>26390.190000000115</v>
          </cell>
          <cell r="P25">
            <v>-4974.9700000000666</v>
          </cell>
          <cell r="Q25">
            <v>15731.01</v>
          </cell>
          <cell r="R25">
            <v>19928.05</v>
          </cell>
          <cell r="S25">
            <v>24085.950000000172</v>
          </cell>
          <cell r="T25">
            <v>26474.35</v>
          </cell>
          <cell r="U25">
            <v>47100.67</v>
          </cell>
          <cell r="V25">
            <v>26218.919999999671</v>
          </cell>
          <cell r="W25">
            <v>34470.319999999527</v>
          </cell>
          <cell r="X25">
            <v>9429.9599999999555</v>
          </cell>
          <cell r="Y25">
            <v>30189.179999999851</v>
          </cell>
          <cell r="Z25">
            <v>21498.479999999941</v>
          </cell>
          <cell r="AA25">
            <v>26355.03</v>
          </cell>
          <cell r="AB25">
            <v>17873.689999999999</v>
          </cell>
          <cell r="AC25">
            <v>18932.52</v>
          </cell>
          <cell r="AD25">
            <v>17473.25</v>
          </cell>
          <cell r="AE25">
            <v>24030.97</v>
          </cell>
          <cell r="AF25">
            <v>21719.360000000001</v>
          </cell>
          <cell r="AG25">
            <v>22009.86</v>
          </cell>
          <cell r="AH25">
            <v>22643.31</v>
          </cell>
          <cell r="AI25">
            <v>-22948.75</v>
          </cell>
          <cell r="AJ25">
            <v>36112.959999999999</v>
          </cell>
          <cell r="AK25">
            <v>16635.28</v>
          </cell>
          <cell r="AL25">
            <v>65624.63</v>
          </cell>
          <cell r="AM25">
            <v>14957.62</v>
          </cell>
          <cell r="AN25">
            <v>27761.57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W25">
            <v>264952.58</v>
          </cell>
          <cell r="AX25">
            <v>17873.689999999999</v>
          </cell>
          <cell r="AY25">
            <v>22079.381666666668</v>
          </cell>
        </row>
        <row r="26">
          <cell r="B26" t="str">
            <v>TURISMO CENTRAL</v>
          </cell>
          <cell r="C26">
            <v>7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6355.43</v>
          </cell>
          <cell r="S26">
            <v>9766.02</v>
          </cell>
          <cell r="T26">
            <v>22916.32</v>
          </cell>
          <cell r="U26">
            <v>21499.91</v>
          </cell>
          <cell r="V26">
            <v>24002.69</v>
          </cell>
          <cell r="W26">
            <v>14743.39</v>
          </cell>
          <cell r="X26">
            <v>10221.74</v>
          </cell>
          <cell r="Y26">
            <v>14414.52</v>
          </cell>
          <cell r="Z26">
            <v>8642.15</v>
          </cell>
          <cell r="AA26">
            <v>13699.32</v>
          </cell>
          <cell r="AB26">
            <v>18045.080000000002</v>
          </cell>
          <cell r="AC26">
            <v>13481.93</v>
          </cell>
          <cell r="AD26">
            <v>36117.17</v>
          </cell>
          <cell r="AE26">
            <v>29034.57</v>
          </cell>
          <cell r="AF26">
            <v>18588.349999999999</v>
          </cell>
          <cell r="AG26">
            <v>23839.4</v>
          </cell>
          <cell r="AH26">
            <v>37937.980000000003</v>
          </cell>
          <cell r="AI26">
            <v>18977.150000000001</v>
          </cell>
          <cell r="AJ26">
            <v>22546.37</v>
          </cell>
          <cell r="AK26">
            <v>25195.67</v>
          </cell>
          <cell r="AL26">
            <v>31592.03</v>
          </cell>
          <cell r="AM26">
            <v>19874.97</v>
          </cell>
          <cell r="AN26">
            <v>24914.68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W26">
            <v>302100.27</v>
          </cell>
          <cell r="AX26">
            <v>18045.080000000002</v>
          </cell>
          <cell r="AY26">
            <v>25175.022499999995</v>
          </cell>
        </row>
        <row r="27">
          <cell r="B27" t="str">
            <v>ACCIONES CONJUNTAS</v>
          </cell>
          <cell r="C27">
            <v>8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22802.41</v>
          </cell>
          <cell r="AE27">
            <v>-8537.7199999999993</v>
          </cell>
          <cell r="AF27">
            <v>1201.5</v>
          </cell>
          <cell r="AG27">
            <v>27469.759999999998</v>
          </cell>
          <cell r="AH27">
            <v>4276.01</v>
          </cell>
          <cell r="AI27">
            <v>370085.65</v>
          </cell>
          <cell r="AJ27">
            <v>7423.01</v>
          </cell>
          <cell r="AK27">
            <v>62964.06</v>
          </cell>
          <cell r="AL27">
            <v>159805.64000000001</v>
          </cell>
          <cell r="AM27">
            <v>508474.74</v>
          </cell>
          <cell r="AN27">
            <v>288392.76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W27">
            <v>1444357.82</v>
          </cell>
          <cell r="AX27">
            <v>0</v>
          </cell>
          <cell r="AY27">
            <v>120363.15166666667</v>
          </cell>
        </row>
        <row r="28">
          <cell r="B28" t="str">
            <v>APORTE BONUS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3724.76</v>
          </cell>
          <cell r="S28">
            <v>123.57</v>
          </cell>
          <cell r="T28">
            <v>1767.18</v>
          </cell>
          <cell r="U28">
            <v>7371.06</v>
          </cell>
          <cell r="V28">
            <v>3352.37</v>
          </cell>
          <cell r="W28">
            <v>7444.07</v>
          </cell>
          <cell r="X28">
            <v>-10408.73</v>
          </cell>
          <cell r="Y28">
            <v>12238.31</v>
          </cell>
          <cell r="Z28">
            <v>8775.34</v>
          </cell>
          <cell r="AA28">
            <v>3421.44</v>
          </cell>
          <cell r="AB28">
            <v>5338.13</v>
          </cell>
          <cell r="AC28">
            <v>85077.14</v>
          </cell>
          <cell r="AD28">
            <v>47702.47</v>
          </cell>
          <cell r="AE28">
            <v>8819.77</v>
          </cell>
          <cell r="AF28">
            <v>13063.95</v>
          </cell>
          <cell r="AG28">
            <v>11196.48</v>
          </cell>
          <cell r="AH28">
            <v>17786.47</v>
          </cell>
          <cell r="AI28">
            <v>57563.58</v>
          </cell>
          <cell r="AJ28">
            <v>-4919.9799999999996</v>
          </cell>
          <cell r="AK28">
            <v>-83936.61</v>
          </cell>
          <cell r="AL28">
            <v>13122.96</v>
          </cell>
          <cell r="AM28">
            <v>-3167.87</v>
          </cell>
          <cell r="AN28">
            <v>-7921.04</v>
          </cell>
          <cell r="AW28">
            <v>154387.32</v>
          </cell>
          <cell r="AX28">
            <v>5338.13</v>
          </cell>
          <cell r="AY28">
            <v>12865.61</v>
          </cell>
        </row>
        <row r="29">
          <cell r="B29" t="str">
            <v>SUELDOS</v>
          </cell>
          <cell r="F29">
            <v>38381.550000000003</v>
          </cell>
          <cell r="G29">
            <v>42293.129999999903</v>
          </cell>
          <cell r="H29">
            <v>48239.489999999874</v>
          </cell>
          <cell r="I29">
            <v>38743.479999999923</v>
          </cell>
          <cell r="J29">
            <v>38506.93</v>
          </cell>
          <cell r="K29">
            <v>38304.019999999997</v>
          </cell>
          <cell r="L29">
            <v>40257.69</v>
          </cell>
          <cell r="M29">
            <v>36999.71</v>
          </cell>
          <cell r="N29">
            <v>39645.950000000055</v>
          </cell>
          <cell r="O29">
            <v>43140.91000000012</v>
          </cell>
          <cell r="P29">
            <v>44466.47</v>
          </cell>
          <cell r="Q29">
            <v>89539.059999999939</v>
          </cell>
          <cell r="R29">
            <v>56263.33</v>
          </cell>
          <cell r="S29">
            <v>54470.62000000017</v>
          </cell>
          <cell r="T29">
            <v>79516.45</v>
          </cell>
          <cell r="U29">
            <v>56103.74</v>
          </cell>
          <cell r="V29">
            <v>56315.059999999939</v>
          </cell>
          <cell r="W29">
            <v>59306.019999999786</v>
          </cell>
          <cell r="X29">
            <v>59182.26</v>
          </cell>
          <cell r="Y29">
            <v>56233.999999999935</v>
          </cell>
          <cell r="Z29">
            <v>66810.419999999925</v>
          </cell>
          <cell r="AA29">
            <v>73796.280000000057</v>
          </cell>
          <cell r="AB29">
            <v>137761.79999999999</v>
          </cell>
          <cell r="AC29">
            <v>12548.59</v>
          </cell>
          <cell r="AD29">
            <v>59248.3</v>
          </cell>
          <cell r="AE29">
            <v>62586.86</v>
          </cell>
          <cell r="AF29">
            <v>89642.44</v>
          </cell>
          <cell r="AG29">
            <v>67593.45</v>
          </cell>
          <cell r="AH29">
            <v>68656.12</v>
          </cell>
          <cell r="AI29">
            <v>71918.25</v>
          </cell>
          <cell r="AJ29">
            <v>64431.42</v>
          </cell>
          <cell r="AK29">
            <v>59626.2</v>
          </cell>
          <cell r="AL29">
            <v>55683.38</v>
          </cell>
          <cell r="AM29">
            <v>73776.160000000003</v>
          </cell>
          <cell r="AN29">
            <v>71044.179999999993</v>
          </cell>
          <cell r="AW29">
            <v>756755.35</v>
          </cell>
          <cell r="AX29">
            <v>137761.79999999999</v>
          </cell>
          <cell r="AY29">
            <v>63062.945833333339</v>
          </cell>
        </row>
        <row r="30">
          <cell r="B30" t="str">
            <v>IIBB</v>
          </cell>
          <cell r="F30">
            <v>7834.46</v>
          </cell>
          <cell r="G30">
            <v>8253.98</v>
          </cell>
          <cell r="H30">
            <v>32565.15</v>
          </cell>
          <cell r="I30">
            <v>12703.67</v>
          </cell>
          <cell r="J30">
            <v>7350.18</v>
          </cell>
          <cell r="K30">
            <v>13725.54</v>
          </cell>
          <cell r="L30">
            <v>11620.22</v>
          </cell>
          <cell r="M30">
            <v>19657.75</v>
          </cell>
          <cell r="N30">
            <v>6517.35</v>
          </cell>
          <cell r="O30">
            <v>5066.0200000000004</v>
          </cell>
          <cell r="P30">
            <v>9120.24</v>
          </cell>
          <cell r="Q30">
            <v>9782.6299999999992</v>
          </cell>
          <cell r="R30">
            <v>18605.990000000002</v>
          </cell>
          <cell r="S30">
            <v>23186.23</v>
          </cell>
          <cell r="T30">
            <v>10569.25</v>
          </cell>
          <cell r="U30">
            <v>9078.23</v>
          </cell>
          <cell r="V30">
            <v>23678.04</v>
          </cell>
          <cell r="W30">
            <v>13884.95</v>
          </cell>
          <cell r="X30">
            <v>38078.69</v>
          </cell>
          <cell r="Y30">
            <v>11871.17</v>
          </cell>
          <cell r="Z30">
            <v>37063.79</v>
          </cell>
          <cell r="AA30">
            <v>9729.7800000000007</v>
          </cell>
          <cell r="AB30">
            <v>12385.55</v>
          </cell>
          <cell r="AC30">
            <v>13935.59</v>
          </cell>
          <cell r="AD30">
            <v>20768.61</v>
          </cell>
          <cell r="AE30">
            <v>32088.32</v>
          </cell>
          <cell r="AF30">
            <v>15297.36</v>
          </cell>
          <cell r="AG30">
            <v>11973.21</v>
          </cell>
          <cell r="AH30">
            <v>30394.6</v>
          </cell>
          <cell r="AI30">
            <v>20226.099999999999</v>
          </cell>
          <cell r="AJ30">
            <v>27812.799999999999</v>
          </cell>
          <cell r="AK30">
            <v>26642.89</v>
          </cell>
          <cell r="AL30">
            <v>14606.95</v>
          </cell>
          <cell r="AM30">
            <v>13732.67</v>
          </cell>
          <cell r="AN30">
            <v>40199.78</v>
          </cell>
          <cell r="AW30">
            <v>267678.88</v>
          </cell>
          <cell r="AX30">
            <v>12385.55</v>
          </cell>
          <cell r="AY30">
            <v>22306.573333333334</v>
          </cell>
        </row>
        <row r="31">
          <cell r="AW31">
            <v>0</v>
          </cell>
          <cell r="AX31">
            <v>0</v>
          </cell>
          <cell r="AY31">
            <v>0</v>
          </cell>
        </row>
        <row r="32">
          <cell r="B32" t="str">
            <v>SUBTOTAL EGRESOS</v>
          </cell>
          <cell r="E32">
            <v>0</v>
          </cell>
          <cell r="F32">
            <v>336567.77</v>
          </cell>
          <cell r="G32">
            <v>161280.12</v>
          </cell>
          <cell r="H32">
            <v>158473.73999999941</v>
          </cell>
          <cell r="I32">
            <v>573089.55000000005</v>
          </cell>
          <cell r="J32">
            <v>206070.75</v>
          </cell>
          <cell r="K32">
            <v>453813.54</v>
          </cell>
          <cell r="L32">
            <v>566720.30000000005</v>
          </cell>
          <cell r="M32">
            <v>86495.95</v>
          </cell>
          <cell r="N32">
            <v>-2651.8299999998544</v>
          </cell>
          <cell r="O32">
            <v>477705.58</v>
          </cell>
          <cell r="P32">
            <v>192609.66</v>
          </cell>
          <cell r="Q32">
            <v>585943.11</v>
          </cell>
          <cell r="R32">
            <v>219658.85</v>
          </cell>
          <cell r="S32">
            <v>322577.06</v>
          </cell>
          <cell r="T32">
            <v>216081.74</v>
          </cell>
          <cell r="U32">
            <v>185167.62</v>
          </cell>
          <cell r="V32">
            <v>978766.88</v>
          </cell>
          <cell r="W32">
            <v>1137479.08</v>
          </cell>
          <cell r="X32">
            <v>208477.39</v>
          </cell>
          <cell r="Y32">
            <v>416374.02</v>
          </cell>
          <cell r="Z32">
            <v>133766.63</v>
          </cell>
          <cell r="AA32">
            <v>329339.21000000002</v>
          </cell>
          <cell r="AB32">
            <v>445996.66</v>
          </cell>
          <cell r="AC32">
            <v>35012.94</v>
          </cell>
          <cell r="AD32">
            <v>305996.77</v>
          </cell>
          <cell r="AE32">
            <v>194292.42</v>
          </cell>
          <cell r="AF32">
            <v>687862.63</v>
          </cell>
          <cell r="AG32">
            <v>494785.19</v>
          </cell>
          <cell r="AH32">
            <v>293178.73</v>
          </cell>
          <cell r="AI32">
            <v>1605424.34</v>
          </cell>
          <cell r="AJ32">
            <v>378542.67</v>
          </cell>
          <cell r="AK32">
            <v>132127.14000000001</v>
          </cell>
          <cell r="AL32">
            <v>459714.95</v>
          </cell>
          <cell r="AM32">
            <v>646081.93000000005</v>
          </cell>
          <cell r="AN32">
            <v>498272.7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W32">
            <v>5731292.4100000011</v>
          </cell>
          <cell r="AX32">
            <v>445996.66</v>
          </cell>
          <cell r="AY32">
            <v>477607.70083333331</v>
          </cell>
        </row>
        <row r="35">
          <cell r="B35" t="str">
            <v>SALDO FPC (E-I)</v>
          </cell>
          <cell r="E35">
            <v>0</v>
          </cell>
          <cell r="F35">
            <v>83691.66</v>
          </cell>
          <cell r="G35">
            <v>-131054.25</v>
          </cell>
          <cell r="H35">
            <v>-476637.5200000006</v>
          </cell>
          <cell r="I35">
            <v>266475.73</v>
          </cell>
          <cell r="J35">
            <v>21706.449999999895</v>
          </cell>
          <cell r="K35">
            <v>39353.4</v>
          </cell>
          <cell r="L35">
            <v>253615.68</v>
          </cell>
          <cell r="M35">
            <v>-255347.7</v>
          </cell>
          <cell r="N35">
            <v>-107275.05</v>
          </cell>
          <cell r="O35">
            <v>225168.66</v>
          </cell>
          <cell r="P35">
            <v>-102947.32</v>
          </cell>
          <cell r="Q35">
            <v>290663.03000000003</v>
          </cell>
          <cell r="R35">
            <v>-92212.61</v>
          </cell>
          <cell r="S35">
            <v>-429892.44</v>
          </cell>
          <cell r="T35">
            <v>-69079.88</v>
          </cell>
          <cell r="U35">
            <v>-131830.93</v>
          </cell>
          <cell r="V35">
            <v>190164.12</v>
          </cell>
          <cell r="W35">
            <v>716495.6399999992</v>
          </cell>
          <cell r="X35">
            <v>-253113.61</v>
          </cell>
          <cell r="Y35">
            <v>33886.439999999769</v>
          </cell>
          <cell r="Z35">
            <v>-781176.79</v>
          </cell>
          <cell r="AA35">
            <v>373.25000000005821</v>
          </cell>
          <cell r="AB35">
            <v>90927.52</v>
          </cell>
          <cell r="AC35">
            <v>-310713.08</v>
          </cell>
          <cell r="AD35">
            <v>-189237.21</v>
          </cell>
          <cell r="AE35">
            <v>-775569.2</v>
          </cell>
          <cell r="AF35">
            <v>312163.17</v>
          </cell>
          <cell r="AG35">
            <v>95470.1700000001</v>
          </cell>
          <cell r="AH35">
            <v>-714885.47</v>
          </cell>
          <cell r="AI35">
            <v>1191820.03</v>
          </cell>
          <cell r="AJ35">
            <v>-165767.94</v>
          </cell>
          <cell r="AK35">
            <v>-742811.42</v>
          </cell>
          <cell r="AL35">
            <v>48662.03</v>
          </cell>
          <cell r="AM35">
            <v>266167.45</v>
          </cell>
          <cell r="AN35">
            <v>-570718.63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W35">
            <v>-1555420.1</v>
          </cell>
          <cell r="AX35">
            <v>90927.52</v>
          </cell>
        </row>
        <row r="36">
          <cell r="B36" t="str">
            <v>APORTE PROPIETARIO DEFICIT</v>
          </cell>
          <cell r="AE36">
            <v>0</v>
          </cell>
          <cell r="AW36">
            <v>0</v>
          </cell>
          <cell r="AX36">
            <v>0</v>
          </cell>
        </row>
        <row r="37">
          <cell r="B37" t="str">
            <v>AJUSTE</v>
          </cell>
          <cell r="Q37">
            <v>175735.83</v>
          </cell>
          <cell r="AW37">
            <v>0</v>
          </cell>
          <cell r="AX37">
            <v>0</v>
          </cell>
        </row>
        <row r="38">
          <cell r="B38" t="str">
            <v>(SUPERAVIT) / DEFICIT ECONOMICO</v>
          </cell>
          <cell r="D38">
            <v>918273.94000000251</v>
          </cell>
          <cell r="E38">
            <v>1109699.44</v>
          </cell>
          <cell r="F38">
            <v>1193391.1000000001</v>
          </cell>
          <cell r="G38">
            <v>1062336.8500000001</v>
          </cell>
          <cell r="H38">
            <v>585699.33000000159</v>
          </cell>
          <cell r="I38">
            <v>852175.06000000134</v>
          </cell>
          <cell r="J38">
            <v>873881.51000000117</v>
          </cell>
          <cell r="K38">
            <v>913234.91000000108</v>
          </cell>
          <cell r="L38">
            <v>1166850.5900000001</v>
          </cell>
          <cell r="M38">
            <v>911502.89000000129</v>
          </cell>
          <cell r="N38">
            <v>804227.84000000148</v>
          </cell>
          <cell r="O38">
            <v>1029396.5</v>
          </cell>
          <cell r="P38">
            <v>926449.1800000018</v>
          </cell>
          <cell r="Q38">
            <v>1392848.04</v>
          </cell>
          <cell r="R38">
            <v>1300635.43</v>
          </cell>
          <cell r="S38">
            <v>870742.99000000197</v>
          </cell>
          <cell r="T38">
            <v>801663.11000000197</v>
          </cell>
          <cell r="U38">
            <v>669832.18000000191</v>
          </cell>
          <cell r="V38">
            <v>859996.30000000168</v>
          </cell>
          <cell r="W38">
            <v>1576491.94</v>
          </cell>
          <cell r="X38">
            <v>1323378.33</v>
          </cell>
          <cell r="Y38">
            <v>1357264.77</v>
          </cell>
          <cell r="Z38">
            <v>576087.98</v>
          </cell>
          <cell r="AA38">
            <v>576461.23</v>
          </cell>
          <cell r="AB38">
            <v>667388.75</v>
          </cell>
          <cell r="AC38">
            <v>356675.67</v>
          </cell>
          <cell r="AD38">
            <v>167438.46</v>
          </cell>
          <cell r="AE38">
            <v>-608130.74</v>
          </cell>
          <cell r="AF38">
            <v>-295967.57</v>
          </cell>
          <cell r="AG38">
            <v>-200497.4</v>
          </cell>
          <cell r="AH38">
            <v>-915382.87</v>
          </cell>
          <cell r="AI38">
            <v>276437.15999999997</v>
          </cell>
          <cell r="AJ38">
            <v>110669.22</v>
          </cell>
          <cell r="AK38">
            <v>-632142.19999999949</v>
          </cell>
          <cell r="AL38">
            <v>-583480.16999999946</v>
          </cell>
          <cell r="AM38">
            <v>-317312.71999999939</v>
          </cell>
          <cell r="AN38">
            <v>-888031.35</v>
          </cell>
          <cell r="AO38">
            <v>-888031.35</v>
          </cell>
          <cell r="AP38">
            <v>-888031.35</v>
          </cell>
          <cell r="AQ38">
            <v>-888031.35</v>
          </cell>
          <cell r="AR38">
            <v>-888031.35</v>
          </cell>
          <cell r="AS38">
            <v>-888031.35</v>
          </cell>
          <cell r="AT38">
            <v>-888031.35</v>
          </cell>
          <cell r="AU38">
            <v>-888031.35</v>
          </cell>
          <cell r="AW38">
            <v>-888031.35</v>
          </cell>
          <cell r="AX38">
            <v>667388.75</v>
          </cell>
        </row>
        <row r="39">
          <cell r="B39" t="str">
            <v>DESFASAJE FINANCIERO</v>
          </cell>
          <cell r="F39">
            <v>177604.97</v>
          </cell>
          <cell r="G39">
            <v>158796.76</v>
          </cell>
          <cell r="H39">
            <v>280710.92</v>
          </cell>
          <cell r="I39">
            <v>309610.33</v>
          </cell>
          <cell r="J39">
            <v>203648.65</v>
          </cell>
          <cell r="K39">
            <v>386158.09</v>
          </cell>
          <cell r="L39">
            <v>412192.26</v>
          </cell>
          <cell r="M39">
            <v>893979.92</v>
          </cell>
          <cell r="N39">
            <v>163122.91</v>
          </cell>
          <cell r="O39">
            <v>123610.28</v>
          </cell>
          <cell r="P39">
            <v>136243.54</v>
          </cell>
          <cell r="Q39">
            <v>138769.73000000001</v>
          </cell>
          <cell r="R39">
            <v>442190.99</v>
          </cell>
          <cell r="S39">
            <v>193521.27</v>
          </cell>
          <cell r="T39">
            <v>207439.59</v>
          </cell>
          <cell r="U39">
            <v>79446.149999999994</v>
          </cell>
          <cell r="V39">
            <v>224172.99</v>
          </cell>
          <cell r="W39">
            <v>234288.44</v>
          </cell>
          <cell r="X39">
            <v>1016683.25</v>
          </cell>
          <cell r="Y39">
            <v>1027153.33</v>
          </cell>
          <cell r="Z39">
            <v>778926.87</v>
          </cell>
          <cell r="AA39">
            <v>606908.79</v>
          </cell>
          <cell r="AB39">
            <v>299601.52</v>
          </cell>
          <cell r="AC39">
            <v>355571.52</v>
          </cell>
          <cell r="AD39">
            <v>546769.42000000004</v>
          </cell>
          <cell r="AE39">
            <v>836492.63</v>
          </cell>
          <cell r="AF39">
            <v>763079.61</v>
          </cell>
          <cell r="AG39">
            <v>315520.52</v>
          </cell>
          <cell r="AH39">
            <v>623228.82999999996</v>
          </cell>
          <cell r="AI39">
            <v>552196.11</v>
          </cell>
          <cell r="AJ39">
            <v>1045453.31</v>
          </cell>
          <cell r="AK39">
            <v>1237945.3899999999</v>
          </cell>
          <cell r="AL39">
            <v>984466.95</v>
          </cell>
          <cell r="AM39">
            <v>1046178.44</v>
          </cell>
          <cell r="AN39">
            <v>589648.59</v>
          </cell>
          <cell r="AW39">
            <v>589648.59</v>
          </cell>
          <cell r="AX39">
            <v>299601.52</v>
          </cell>
        </row>
        <row r="40">
          <cell r="B40" t="str">
            <v>(SUPERAVIT) / DEFICIT TOTAL</v>
          </cell>
          <cell r="D40">
            <v>918273.94000000251</v>
          </cell>
          <cell r="E40">
            <v>1109699.44</v>
          </cell>
          <cell r="F40">
            <v>1370996.07</v>
          </cell>
          <cell r="G40">
            <v>1221133.6100000001</v>
          </cell>
          <cell r="H40">
            <v>866410.25000000163</v>
          </cell>
          <cell r="I40">
            <v>1161785.3899999999</v>
          </cell>
          <cell r="J40">
            <v>1077530.1599999999</v>
          </cell>
          <cell r="K40">
            <v>1299393</v>
          </cell>
          <cell r="L40">
            <v>1579042.85</v>
          </cell>
          <cell r="M40">
            <v>1805482.81</v>
          </cell>
          <cell r="N40">
            <v>967350.75000000151</v>
          </cell>
          <cell r="O40">
            <v>1153006.78</v>
          </cell>
          <cell r="P40">
            <v>1062692.72</v>
          </cell>
          <cell r="Q40">
            <v>1531617.77</v>
          </cell>
          <cell r="R40">
            <v>1742826.42</v>
          </cell>
          <cell r="S40">
            <v>1064264.26</v>
          </cell>
          <cell r="T40">
            <v>1009102.7</v>
          </cell>
          <cell r="U40">
            <v>749278.33000000194</v>
          </cell>
          <cell r="V40">
            <v>1084169.29</v>
          </cell>
          <cell r="W40">
            <v>1810780.38</v>
          </cell>
          <cell r="X40">
            <v>2340061.58</v>
          </cell>
          <cell r="Y40">
            <v>2384418.1</v>
          </cell>
          <cell r="Z40">
            <v>1355014.85</v>
          </cell>
          <cell r="AA40">
            <v>1183370.02</v>
          </cell>
          <cell r="AB40">
            <v>966990.27</v>
          </cell>
          <cell r="AC40">
            <v>712247.19</v>
          </cell>
          <cell r="AD40">
            <v>714207.88</v>
          </cell>
          <cell r="AE40">
            <v>228361.89</v>
          </cell>
          <cell r="AF40">
            <v>467112.04</v>
          </cell>
          <cell r="AG40">
            <v>115023.12</v>
          </cell>
          <cell r="AH40">
            <v>-292154.03999999998</v>
          </cell>
          <cell r="AI40">
            <v>828633.27</v>
          </cell>
          <cell r="AJ40">
            <v>1156122.53</v>
          </cell>
          <cell r="AK40">
            <v>605803.18999999994</v>
          </cell>
          <cell r="AL40">
            <v>400986.78000000049</v>
          </cell>
          <cell r="AM40">
            <v>728865.72000000055</v>
          </cell>
          <cell r="AN40">
            <v>-298382.76</v>
          </cell>
          <cell r="AO40">
            <v>-888031.35</v>
          </cell>
          <cell r="AP40">
            <v>-888031.35</v>
          </cell>
          <cell r="AQ40">
            <v>-888031.35</v>
          </cell>
          <cell r="AR40">
            <v>-888031.35</v>
          </cell>
          <cell r="AS40">
            <v>-888031.35</v>
          </cell>
          <cell r="AT40">
            <v>-888031.35</v>
          </cell>
          <cell r="AU40">
            <v>-888031.35</v>
          </cell>
          <cell r="AW40">
            <v>-298382.76</v>
          </cell>
          <cell r="AX40">
            <v>966990.27</v>
          </cell>
        </row>
        <row r="42">
          <cell r="B42" t="str">
            <v>IVA DB FISCAL</v>
          </cell>
          <cell r="F42">
            <v>53103.983099999998</v>
          </cell>
          <cell r="G42">
            <v>61390.217700000008</v>
          </cell>
          <cell r="H42">
            <v>133373.3646</v>
          </cell>
          <cell r="I42">
            <v>64388.90219999999</v>
          </cell>
          <cell r="J42">
            <v>38716.502999999997</v>
          </cell>
          <cell r="K42">
            <v>87036.629400000005</v>
          </cell>
          <cell r="L42">
            <v>65751.970199999996</v>
          </cell>
          <cell r="M42">
            <v>71787.166500000007</v>
          </cell>
          <cell r="N42">
            <v>21970.876199999999</v>
          </cell>
          <cell r="O42">
            <v>53032.753199999992</v>
          </cell>
          <cell r="P42">
            <v>62066.965799999991</v>
          </cell>
          <cell r="Q42">
            <v>62008.816800000001</v>
          </cell>
          <cell r="R42">
            <v>65493.006600000001</v>
          </cell>
          <cell r="S42">
            <v>158018.595</v>
          </cell>
          <cell r="T42">
            <v>59883.940199999997</v>
          </cell>
          <cell r="U42">
            <v>66569.695500000002</v>
          </cell>
          <cell r="V42">
            <v>165606.57959999997</v>
          </cell>
          <cell r="W42">
            <v>88406.522400000002</v>
          </cell>
          <cell r="X42">
            <v>96934.11</v>
          </cell>
          <cell r="Y42">
            <v>80322.391799999998</v>
          </cell>
          <cell r="Z42">
            <v>192138.11819999997</v>
          </cell>
          <cell r="AA42">
            <v>69082.851600000009</v>
          </cell>
          <cell r="AB42">
            <v>74564.519400000005</v>
          </cell>
          <cell r="AC42">
            <v>72602.464200000002</v>
          </cell>
          <cell r="AD42">
            <v>103999.13579999999</v>
          </cell>
          <cell r="AE42">
            <v>203670.94019999998</v>
          </cell>
          <cell r="AF42">
            <v>78896.886599999983</v>
          </cell>
          <cell r="AG42">
            <v>83856.15419999999</v>
          </cell>
          <cell r="AH42">
            <v>211693.48199999999</v>
          </cell>
          <cell r="AI42">
            <v>86856.905099999989</v>
          </cell>
          <cell r="AJ42">
            <v>114305.22809999999</v>
          </cell>
          <cell r="AK42">
            <v>183737.09759999998</v>
          </cell>
          <cell r="AL42">
            <v>86321.113200000007</v>
          </cell>
          <cell r="AM42">
            <v>79782.040799999988</v>
          </cell>
          <cell r="AN42">
            <v>224488.17930000002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W42">
            <v>1530209.6270999997</v>
          </cell>
          <cell r="AX42">
            <v>74564.519400000005</v>
          </cell>
        </row>
        <row r="43">
          <cell r="B43" t="str">
            <v>IVA CR FISCAL</v>
          </cell>
          <cell r="F43">
            <v>60973.869599999998</v>
          </cell>
          <cell r="G43">
            <v>23253.932099999969</v>
          </cell>
          <cell r="H43">
            <v>16310.510999999902</v>
          </cell>
          <cell r="I43">
            <v>109544.90399999994</v>
          </cell>
          <cell r="J43">
            <v>33644.864399999977</v>
          </cell>
          <cell r="K43">
            <v>84374.635799999989</v>
          </cell>
          <cell r="L43">
            <v>108116.90190000001</v>
          </cell>
          <cell r="M43">
            <v>6266.0828999999994</v>
          </cell>
          <cell r="N43">
            <v>-10251.177299999981</v>
          </cell>
          <cell r="O43">
            <v>90194.716500000024</v>
          </cell>
          <cell r="P43">
            <v>29194.819499999983</v>
          </cell>
          <cell r="Q43">
            <v>102190.49819999999</v>
          </cell>
          <cell r="R43">
            <v>30405.801299999992</v>
          </cell>
          <cell r="S43">
            <v>51433.244100000054</v>
          </cell>
          <cell r="T43">
            <v>26459.168399999999</v>
          </cell>
          <cell r="U43">
            <v>25196.986499999999</v>
          </cell>
          <cell r="V43">
            <v>188742.49379999994</v>
          </cell>
          <cell r="W43">
            <v>223500.50309999986</v>
          </cell>
          <cell r="X43">
            <v>23355.452399999995</v>
          </cell>
          <cell r="Y43">
            <v>73136.458499999964</v>
          </cell>
          <cell r="Z43">
            <v>6277.4081999999844</v>
          </cell>
          <cell r="AA43">
            <v>51620.761499999993</v>
          </cell>
          <cell r="AB43">
            <v>62128.355100000001</v>
          </cell>
          <cell r="AC43">
            <v>1791.0396000000019</v>
          </cell>
          <cell r="AD43">
            <v>47455.770599999996</v>
          </cell>
          <cell r="AE43">
            <v>20919.6204</v>
          </cell>
          <cell r="AF43">
            <v>122413.79429999997</v>
          </cell>
          <cell r="AG43">
            <v>87195.891300000003</v>
          </cell>
          <cell r="AH43">
            <v>40766.882100000003</v>
          </cell>
          <cell r="AI43">
            <v>317788.79790000001</v>
          </cell>
          <cell r="AJ43">
            <v>60122.674500000001</v>
          </cell>
          <cell r="AK43">
            <v>9630.190499999997</v>
          </cell>
          <cell r="AL43">
            <v>81779.170200000008</v>
          </cell>
          <cell r="AM43">
            <v>117300.351</v>
          </cell>
          <cell r="AN43">
            <v>81276.035399999979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W43">
            <v>988440.21779999998</v>
          </cell>
          <cell r="AX43">
            <v>62128.355100000001</v>
          </cell>
        </row>
        <row r="56">
          <cell r="B56" t="str">
            <v>1-INSTITUCIONAL / IMAGEN</v>
          </cell>
        </row>
        <row r="57">
          <cell r="AW57" t="str">
            <v>TOTAL</v>
          </cell>
          <cell r="AX57" t="str">
            <v>AÑO ANT</v>
          </cell>
          <cell r="AY57" t="str">
            <v>PROM.</v>
          </cell>
        </row>
        <row r="58">
          <cell r="B58" t="str">
            <v>CONCEPTO</v>
          </cell>
          <cell r="D58" t="str">
            <v>SALDO</v>
          </cell>
          <cell r="E58">
            <v>37773</v>
          </cell>
          <cell r="F58">
            <v>37803</v>
          </cell>
          <cell r="G58">
            <v>37834</v>
          </cell>
          <cell r="H58">
            <v>37865</v>
          </cell>
          <cell r="I58">
            <v>37895</v>
          </cell>
          <cell r="J58">
            <v>37926</v>
          </cell>
          <cell r="K58">
            <v>37956</v>
          </cell>
          <cell r="L58">
            <v>37987</v>
          </cell>
          <cell r="M58">
            <v>38018</v>
          </cell>
          <cell r="N58">
            <v>38047</v>
          </cell>
          <cell r="O58">
            <v>38078</v>
          </cell>
          <cell r="P58">
            <v>38108</v>
          </cell>
          <cell r="Q58">
            <v>38139</v>
          </cell>
          <cell r="R58">
            <v>38169</v>
          </cell>
          <cell r="S58">
            <v>38200</v>
          </cell>
          <cell r="T58">
            <v>38231</v>
          </cell>
          <cell r="U58">
            <v>38261</v>
          </cell>
          <cell r="V58">
            <v>38292</v>
          </cell>
          <cell r="W58">
            <v>38322</v>
          </cell>
          <cell r="X58">
            <v>38353</v>
          </cell>
          <cell r="Y58">
            <v>38384</v>
          </cell>
          <cell r="Z58">
            <v>38412</v>
          </cell>
          <cell r="AA58">
            <v>38443</v>
          </cell>
          <cell r="AB58">
            <v>38473</v>
          </cell>
          <cell r="AC58">
            <v>38504</v>
          </cell>
          <cell r="AD58">
            <v>38534</v>
          </cell>
          <cell r="AE58">
            <v>38565</v>
          </cell>
          <cell r="AF58">
            <v>38596</v>
          </cell>
          <cell r="AG58">
            <v>38626</v>
          </cell>
          <cell r="AH58">
            <v>38657</v>
          </cell>
          <cell r="AI58">
            <v>38687</v>
          </cell>
          <cell r="AJ58">
            <v>38718</v>
          </cell>
          <cell r="AK58">
            <v>38749</v>
          </cell>
          <cell r="AL58">
            <v>38777</v>
          </cell>
          <cell r="AM58">
            <v>38808</v>
          </cell>
          <cell r="AN58">
            <v>38838</v>
          </cell>
          <cell r="AO58">
            <v>38869</v>
          </cell>
          <cell r="AP58">
            <v>38899</v>
          </cell>
          <cell r="AQ58">
            <v>38930</v>
          </cell>
          <cell r="AR58">
            <v>38961</v>
          </cell>
          <cell r="AS58">
            <v>38991</v>
          </cell>
          <cell r="AT58">
            <v>39022</v>
          </cell>
          <cell r="AU58">
            <v>39052</v>
          </cell>
          <cell r="AW58" t="str">
            <v>12 M</v>
          </cell>
          <cell r="AX58">
            <v>38473</v>
          </cell>
          <cell r="AY58" t="str">
            <v>MENSUAL</v>
          </cell>
        </row>
        <row r="60">
          <cell r="B60" t="str">
            <v>IMAGEN DE MARCA</v>
          </cell>
          <cell r="F60">
            <v>209797.4</v>
          </cell>
          <cell r="G60">
            <v>1065.5999999999999</v>
          </cell>
          <cell r="H60">
            <v>0</v>
          </cell>
          <cell r="I60">
            <v>161643.76999999999</v>
          </cell>
          <cell r="J60">
            <v>10036</v>
          </cell>
          <cell r="K60">
            <v>1224</v>
          </cell>
          <cell r="L60">
            <v>4935.2</v>
          </cell>
          <cell r="M60">
            <v>8409.81</v>
          </cell>
          <cell r="N60">
            <v>800</v>
          </cell>
          <cell r="O60">
            <v>5350</v>
          </cell>
          <cell r="P60">
            <v>202</v>
          </cell>
          <cell r="Q60">
            <v>2670.1</v>
          </cell>
          <cell r="R60">
            <v>30571.8</v>
          </cell>
          <cell r="S60">
            <v>51557.18</v>
          </cell>
          <cell r="T60">
            <v>5349.22</v>
          </cell>
          <cell r="U60">
            <v>4946.34</v>
          </cell>
          <cell r="V60">
            <v>409000</v>
          </cell>
          <cell r="W60">
            <v>600</v>
          </cell>
          <cell r="X60">
            <v>0</v>
          </cell>
          <cell r="Y60">
            <v>0.01</v>
          </cell>
          <cell r="Z60">
            <v>-300</v>
          </cell>
          <cell r="AA60">
            <v>5156.84</v>
          </cell>
          <cell r="AB60">
            <v>7316.74</v>
          </cell>
          <cell r="AC60">
            <v>-378578.68</v>
          </cell>
          <cell r="AD60">
            <v>46604.45</v>
          </cell>
          <cell r="AE60">
            <v>28700.68</v>
          </cell>
          <cell r="AF60">
            <v>-14152.36</v>
          </cell>
          <cell r="AG60">
            <v>29740</v>
          </cell>
          <cell r="AH60">
            <v>20244.560000000001</v>
          </cell>
          <cell r="AI60">
            <v>118326.94</v>
          </cell>
          <cell r="AJ60">
            <v>12119</v>
          </cell>
          <cell r="AK60">
            <v>7420.5</v>
          </cell>
          <cell r="AL60">
            <v>3122</v>
          </cell>
          <cell r="AM60">
            <v>3500</v>
          </cell>
          <cell r="AN60">
            <v>3282.93</v>
          </cell>
          <cell r="AW60">
            <v>-119669.98</v>
          </cell>
          <cell r="AX60">
            <v>7316.74</v>
          </cell>
          <cell r="AY60">
            <v>-9972.4983333333312</v>
          </cell>
        </row>
        <row r="61">
          <cell r="B61" t="str">
            <v>INSTITUCIONAL</v>
          </cell>
          <cell r="F61">
            <v>28420.66</v>
          </cell>
          <cell r="G61">
            <v>1360.3</v>
          </cell>
          <cell r="H61">
            <v>3247.58</v>
          </cell>
          <cell r="I61">
            <v>74394.539999999994</v>
          </cell>
          <cell r="J61">
            <v>29930.06</v>
          </cell>
          <cell r="K61">
            <v>53739.31</v>
          </cell>
          <cell r="L61">
            <v>341636.9</v>
          </cell>
          <cell r="M61">
            <v>-72316.509999999995</v>
          </cell>
          <cell r="N61">
            <v>-114163.99</v>
          </cell>
          <cell r="O61">
            <v>353214.95</v>
          </cell>
          <cell r="P61">
            <v>129917.75</v>
          </cell>
          <cell r="Q61">
            <v>273806.8</v>
          </cell>
          <cell r="R61">
            <v>48235.71</v>
          </cell>
          <cell r="S61">
            <v>133475.49</v>
          </cell>
          <cell r="T61">
            <v>65513.69</v>
          </cell>
          <cell r="U61">
            <v>3052.48</v>
          </cell>
          <cell r="V61">
            <v>137594.76</v>
          </cell>
          <cell r="W61">
            <v>394861.48</v>
          </cell>
          <cell r="X61">
            <v>18967.77</v>
          </cell>
          <cell r="Y61">
            <v>27281.99</v>
          </cell>
          <cell r="Z61">
            <v>5318.17</v>
          </cell>
          <cell r="AA61">
            <v>89612.21</v>
          </cell>
          <cell r="AB61">
            <v>220427.95</v>
          </cell>
          <cell r="AC61">
            <v>50561.84</v>
          </cell>
          <cell r="AD61">
            <v>6886.67</v>
          </cell>
          <cell r="AE61">
            <v>4041.67</v>
          </cell>
          <cell r="AF61">
            <v>394806.12</v>
          </cell>
          <cell r="AG61">
            <v>20888.419999999998</v>
          </cell>
          <cell r="AH61">
            <v>7342.67</v>
          </cell>
          <cell r="AI61">
            <v>374919.67</v>
          </cell>
          <cell r="AJ61">
            <v>12291.67</v>
          </cell>
          <cell r="AK61">
            <v>15150.67</v>
          </cell>
          <cell r="AL61">
            <v>14121.67</v>
          </cell>
          <cell r="AM61">
            <v>-6038.33</v>
          </cell>
          <cell r="AN61">
            <v>25420.67</v>
          </cell>
          <cell r="AW61">
            <v>920393.41</v>
          </cell>
          <cell r="AX61">
            <v>220427.95</v>
          </cell>
          <cell r="AY61">
            <v>76699.450833333351</v>
          </cell>
        </row>
        <row r="62">
          <cell r="B62" t="str">
            <v>RELANZAMIENTO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W62">
            <v>0</v>
          </cell>
          <cell r="AX62">
            <v>0</v>
          </cell>
          <cell r="AY62">
            <v>0</v>
          </cell>
        </row>
        <row r="63">
          <cell r="B63" t="str">
            <v>POSICIONAMIENTO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W63">
            <v>0</v>
          </cell>
          <cell r="AX63">
            <v>0</v>
          </cell>
          <cell r="AY63">
            <v>0</v>
          </cell>
        </row>
        <row r="64">
          <cell r="B64" t="str">
            <v>OTRAS</v>
          </cell>
          <cell r="AD64">
            <v>10000</v>
          </cell>
          <cell r="AE64">
            <v>0</v>
          </cell>
          <cell r="AF64">
            <v>340</v>
          </cell>
          <cell r="AG64">
            <v>12175</v>
          </cell>
          <cell r="AH64">
            <v>11000.05</v>
          </cell>
          <cell r="AI64">
            <v>135343.70000000001</v>
          </cell>
          <cell r="AJ64">
            <v>211.5</v>
          </cell>
          <cell r="AK64">
            <v>-2292.8000000000002</v>
          </cell>
          <cell r="AL64">
            <v>2474.3000000000002</v>
          </cell>
          <cell r="AM64">
            <v>199.5</v>
          </cell>
          <cell r="AN64">
            <v>80</v>
          </cell>
          <cell r="AW64">
            <v>169531.25</v>
          </cell>
          <cell r="AX64">
            <v>0</v>
          </cell>
          <cell r="AY64">
            <v>14127.604166666666</v>
          </cell>
        </row>
        <row r="66">
          <cell r="B66" t="str">
            <v>TOTAL</v>
          </cell>
          <cell r="D66">
            <v>0</v>
          </cell>
          <cell r="E66">
            <v>0</v>
          </cell>
          <cell r="F66">
            <v>238218.06</v>
          </cell>
          <cell r="G66">
            <v>2425.9</v>
          </cell>
          <cell r="H66">
            <v>3247.58</v>
          </cell>
          <cell r="I66">
            <v>236038.31</v>
          </cell>
          <cell r="J66">
            <v>39966.06</v>
          </cell>
          <cell r="K66">
            <v>54963.31</v>
          </cell>
          <cell r="L66">
            <v>346572.1</v>
          </cell>
          <cell r="M66">
            <v>-63906.7</v>
          </cell>
          <cell r="N66">
            <v>-113363.99</v>
          </cell>
          <cell r="O66">
            <v>358564.95</v>
          </cell>
          <cell r="P66">
            <v>130119.75</v>
          </cell>
          <cell r="Q66">
            <v>276476.90000000002</v>
          </cell>
          <cell r="R66">
            <v>78807.509999999995</v>
          </cell>
          <cell r="S66">
            <v>185032.67</v>
          </cell>
          <cell r="T66">
            <v>70862.91</v>
          </cell>
          <cell r="U66">
            <v>7998.82</v>
          </cell>
          <cell r="V66">
            <v>546594.76</v>
          </cell>
          <cell r="W66">
            <v>395461.48</v>
          </cell>
          <cell r="X66">
            <v>18967.77</v>
          </cell>
          <cell r="Y66">
            <v>27282</v>
          </cell>
          <cell r="Z66">
            <v>5018.17</v>
          </cell>
          <cell r="AA66">
            <v>94769.05</v>
          </cell>
          <cell r="AB66">
            <v>227744.69</v>
          </cell>
          <cell r="AC66">
            <v>-328016.84000000003</v>
          </cell>
          <cell r="AD66">
            <v>63491.12</v>
          </cell>
          <cell r="AE66">
            <v>32742.35</v>
          </cell>
          <cell r="AF66">
            <v>380993.76</v>
          </cell>
          <cell r="AG66">
            <v>62803.42</v>
          </cell>
          <cell r="AH66">
            <v>38587.279999999999</v>
          </cell>
          <cell r="AI66">
            <v>628590.31000000006</v>
          </cell>
          <cell r="AJ66">
            <v>24622.17</v>
          </cell>
          <cell r="AK66">
            <v>20278.37</v>
          </cell>
          <cell r="AL66">
            <v>19717.97</v>
          </cell>
          <cell r="AM66">
            <v>-2338.83</v>
          </cell>
          <cell r="AN66">
            <v>28783.599999999999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W66">
            <v>970254.68</v>
          </cell>
          <cell r="AX66">
            <v>227744.69</v>
          </cell>
          <cell r="AY66">
            <v>80854.556666666685</v>
          </cell>
        </row>
        <row r="70">
          <cell r="B70" t="str">
            <v>2-FECHAS ESPECIALES</v>
          </cell>
        </row>
        <row r="71">
          <cell r="C71">
            <v>0</v>
          </cell>
          <cell r="AW71" t="str">
            <v>TOTAL</v>
          </cell>
          <cell r="AX71" t="str">
            <v>AÑO ANT</v>
          </cell>
          <cell r="AY71" t="str">
            <v>PROM.</v>
          </cell>
        </row>
        <row r="72">
          <cell r="B72" t="str">
            <v>CONCEPTO</v>
          </cell>
          <cell r="C72">
            <v>0</v>
          </cell>
          <cell r="D72" t="str">
            <v>SALDO</v>
          </cell>
          <cell r="E72">
            <v>37773</v>
          </cell>
          <cell r="F72">
            <v>37803</v>
          </cell>
          <cell r="G72">
            <v>37834</v>
          </cell>
          <cell r="H72">
            <v>37865</v>
          </cell>
          <cell r="I72">
            <v>37895</v>
          </cell>
          <cell r="J72">
            <v>37926</v>
          </cell>
          <cell r="K72">
            <v>37956</v>
          </cell>
          <cell r="L72">
            <v>37987</v>
          </cell>
          <cell r="M72">
            <v>38018</v>
          </cell>
          <cell r="N72">
            <v>38047</v>
          </cell>
          <cell r="O72">
            <v>38078</v>
          </cell>
          <cell r="P72">
            <v>38108</v>
          </cell>
          <cell r="Q72">
            <v>38139</v>
          </cell>
          <cell r="R72">
            <v>38169</v>
          </cell>
          <cell r="S72">
            <v>38200</v>
          </cell>
          <cell r="T72">
            <v>38231</v>
          </cell>
          <cell r="U72">
            <v>38261</v>
          </cell>
          <cell r="V72">
            <v>38292</v>
          </cell>
          <cell r="W72">
            <v>38322</v>
          </cell>
          <cell r="X72">
            <v>38353</v>
          </cell>
          <cell r="Y72">
            <v>38384</v>
          </cell>
          <cell r="Z72">
            <v>38412</v>
          </cell>
          <cell r="AA72">
            <v>38443</v>
          </cell>
          <cell r="AB72">
            <v>38473</v>
          </cell>
          <cell r="AC72">
            <v>38504</v>
          </cell>
          <cell r="AD72">
            <v>38534</v>
          </cell>
          <cell r="AE72">
            <v>38565</v>
          </cell>
          <cell r="AF72">
            <v>38596</v>
          </cell>
          <cell r="AG72">
            <v>38626</v>
          </cell>
          <cell r="AH72">
            <v>38657</v>
          </cell>
          <cell r="AI72">
            <v>38687</v>
          </cell>
          <cell r="AJ72">
            <v>38718</v>
          </cell>
          <cell r="AK72">
            <v>38749</v>
          </cell>
          <cell r="AL72">
            <v>38777</v>
          </cell>
          <cell r="AM72">
            <v>38808</v>
          </cell>
          <cell r="AN72">
            <v>38838</v>
          </cell>
          <cell r="AO72">
            <v>38869</v>
          </cell>
          <cell r="AP72">
            <v>38899</v>
          </cell>
          <cell r="AQ72">
            <v>38930</v>
          </cell>
          <cell r="AR72">
            <v>38961</v>
          </cell>
          <cell r="AS72">
            <v>38991</v>
          </cell>
          <cell r="AT72">
            <v>39022</v>
          </cell>
          <cell r="AU72">
            <v>39052</v>
          </cell>
          <cell r="AW72" t="str">
            <v>12 M</v>
          </cell>
          <cell r="AX72">
            <v>38473</v>
          </cell>
          <cell r="AY72" t="str">
            <v>MENSUAL</v>
          </cell>
        </row>
        <row r="74">
          <cell r="B74" t="str">
            <v>ANIVERSARIO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1008</v>
          </cell>
          <cell r="AC74">
            <v>0</v>
          </cell>
          <cell r="AD74">
            <v>0</v>
          </cell>
          <cell r="AE74">
            <v>0</v>
          </cell>
          <cell r="AF74">
            <v>64206.1</v>
          </cell>
          <cell r="AG74">
            <v>-2770</v>
          </cell>
          <cell r="AH74">
            <v>23103.88</v>
          </cell>
          <cell r="AI74">
            <v>88559.58</v>
          </cell>
          <cell r="AJ74">
            <v>67543</v>
          </cell>
          <cell r="AK74">
            <v>0</v>
          </cell>
          <cell r="AL74">
            <v>0</v>
          </cell>
          <cell r="AM74">
            <v>2274.5100000000002</v>
          </cell>
          <cell r="AN74">
            <v>0</v>
          </cell>
          <cell r="AW74">
            <v>242917.07</v>
          </cell>
          <cell r="AX74">
            <v>1008</v>
          </cell>
          <cell r="AY74">
            <v>20243.089166666668</v>
          </cell>
        </row>
        <row r="75">
          <cell r="B75" t="str">
            <v>VACACIONES INVIERNO</v>
          </cell>
          <cell r="F75">
            <v>4696.8</v>
          </cell>
          <cell r="G75">
            <v>45751.75</v>
          </cell>
          <cell r="H75">
            <v>0</v>
          </cell>
          <cell r="I75">
            <v>20000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1.75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2000</v>
          </cell>
          <cell r="U75">
            <v>0</v>
          </cell>
          <cell r="V75">
            <v>1528.56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18848.759999999998</v>
          </cell>
          <cell r="AE75">
            <v>3133</v>
          </cell>
          <cell r="AF75">
            <v>-464.28</v>
          </cell>
          <cell r="AG75">
            <v>0</v>
          </cell>
          <cell r="AH75">
            <v>0</v>
          </cell>
          <cell r="AI75">
            <v>0</v>
          </cell>
          <cell r="AJ75">
            <v>2906</v>
          </cell>
          <cell r="AK75">
            <v>1540</v>
          </cell>
          <cell r="AL75">
            <v>1349</v>
          </cell>
          <cell r="AM75">
            <v>0.6</v>
          </cell>
          <cell r="AN75">
            <v>0</v>
          </cell>
          <cell r="AW75">
            <v>27313.08</v>
          </cell>
          <cell r="AX75">
            <v>0</v>
          </cell>
          <cell r="AY75">
            <v>2276.09</v>
          </cell>
        </row>
        <row r="76">
          <cell r="B76" t="str">
            <v>DIA DEL AMIGO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W76">
            <v>0</v>
          </cell>
          <cell r="AX76">
            <v>0</v>
          </cell>
          <cell r="AY76">
            <v>0</v>
          </cell>
        </row>
        <row r="77">
          <cell r="B77" t="str">
            <v>DIA DEL NIÑO</v>
          </cell>
          <cell r="F77">
            <v>0</v>
          </cell>
          <cell r="G77">
            <v>983.25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W77">
            <v>0</v>
          </cell>
          <cell r="AX77">
            <v>0</v>
          </cell>
          <cell r="AY77">
            <v>0</v>
          </cell>
        </row>
        <row r="78">
          <cell r="B78" t="str">
            <v>LIQUIDACION INVIERNO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W78">
            <v>0</v>
          </cell>
          <cell r="AX78">
            <v>0</v>
          </cell>
          <cell r="AY78">
            <v>0</v>
          </cell>
        </row>
        <row r="79">
          <cell r="B79" t="str">
            <v>LANZAMIENTO PRIMAV-VERANO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18333.3</v>
          </cell>
          <cell r="V79">
            <v>-185.78</v>
          </cell>
          <cell r="W79">
            <v>0</v>
          </cell>
          <cell r="X79">
            <v>0</v>
          </cell>
          <cell r="Y79">
            <v>-328.53</v>
          </cell>
          <cell r="Z79">
            <v>0</v>
          </cell>
          <cell r="AA79">
            <v>0</v>
          </cell>
          <cell r="AB79">
            <v>0</v>
          </cell>
          <cell r="AC79">
            <v>-2127.4699999999998</v>
          </cell>
          <cell r="AD79">
            <v>0</v>
          </cell>
          <cell r="AE79">
            <v>0</v>
          </cell>
          <cell r="AF79">
            <v>0</v>
          </cell>
          <cell r="AG79">
            <v>4036.25</v>
          </cell>
          <cell r="AH79">
            <v>0</v>
          </cell>
          <cell r="AI79">
            <v>1644.3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W79">
            <v>3553.08</v>
          </cell>
          <cell r="AX79">
            <v>0</v>
          </cell>
          <cell r="AY79">
            <v>296.08999999999997</v>
          </cell>
        </row>
        <row r="80">
          <cell r="B80" t="str">
            <v>DIA DE LA MADRE</v>
          </cell>
          <cell r="F80">
            <v>0</v>
          </cell>
          <cell r="G80">
            <v>0</v>
          </cell>
          <cell r="H80">
            <v>0</v>
          </cell>
          <cell r="I80">
            <v>78937.429999999993</v>
          </cell>
          <cell r="J80">
            <v>26564.51</v>
          </cell>
          <cell r="K80">
            <v>43315.4</v>
          </cell>
          <cell r="L80">
            <v>799.4</v>
          </cell>
          <cell r="M80">
            <v>0</v>
          </cell>
          <cell r="N80">
            <v>-750</v>
          </cell>
          <cell r="O80">
            <v>0</v>
          </cell>
          <cell r="P80">
            <v>0</v>
          </cell>
          <cell r="Q80">
            <v>-1242.42</v>
          </cell>
          <cell r="R80">
            <v>0</v>
          </cell>
          <cell r="S80">
            <v>8436</v>
          </cell>
          <cell r="T80">
            <v>0</v>
          </cell>
          <cell r="U80">
            <v>22.17</v>
          </cell>
          <cell r="V80">
            <v>21203.5</v>
          </cell>
          <cell r="W80">
            <v>17400.5</v>
          </cell>
          <cell r="X80">
            <v>0</v>
          </cell>
          <cell r="Y80">
            <v>49215</v>
          </cell>
          <cell r="Z80">
            <v>-39856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-186</v>
          </cell>
          <cell r="AF80">
            <v>4342</v>
          </cell>
          <cell r="AG80">
            <v>73630</v>
          </cell>
          <cell r="AH80">
            <v>433.95</v>
          </cell>
          <cell r="AI80">
            <v>74724.160000000003</v>
          </cell>
          <cell r="AJ80">
            <v>6042</v>
          </cell>
          <cell r="AK80">
            <v>0</v>
          </cell>
          <cell r="AL80">
            <v>4565.24</v>
          </cell>
          <cell r="AM80">
            <v>0</v>
          </cell>
          <cell r="AN80">
            <v>90</v>
          </cell>
          <cell r="AW80">
            <v>163641.35</v>
          </cell>
          <cell r="AX80">
            <v>0</v>
          </cell>
          <cell r="AY80">
            <v>13636.779166666665</v>
          </cell>
        </row>
        <row r="81">
          <cell r="B81" t="str">
            <v>HALLOWEEN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W81">
            <v>0</v>
          </cell>
          <cell r="AX81">
            <v>0</v>
          </cell>
          <cell r="AY81">
            <v>0</v>
          </cell>
        </row>
        <row r="82">
          <cell r="B82" t="str">
            <v>NAVIDAD</v>
          </cell>
          <cell r="F82">
            <v>0</v>
          </cell>
          <cell r="G82">
            <v>0</v>
          </cell>
          <cell r="H82">
            <v>0</v>
          </cell>
          <cell r="I82">
            <v>190</v>
          </cell>
          <cell r="J82">
            <v>32984.519999999997</v>
          </cell>
          <cell r="K82">
            <v>255624.53</v>
          </cell>
          <cell r="L82">
            <v>119572.83</v>
          </cell>
          <cell r="M82">
            <v>73639.37</v>
          </cell>
          <cell r="N82">
            <v>26149.759999999998</v>
          </cell>
          <cell r="O82">
            <v>12451.99</v>
          </cell>
          <cell r="P82">
            <v>-48.83</v>
          </cell>
          <cell r="Q82">
            <v>-32018.17</v>
          </cell>
          <cell r="R82">
            <v>0</v>
          </cell>
          <cell r="S82">
            <v>0</v>
          </cell>
          <cell r="T82">
            <v>1673.26</v>
          </cell>
          <cell r="U82">
            <v>1208.4000000000001</v>
          </cell>
          <cell r="V82">
            <v>270503.76</v>
          </cell>
          <cell r="W82">
            <v>580007.85</v>
          </cell>
          <cell r="X82">
            <v>42084.47</v>
          </cell>
          <cell r="Y82">
            <v>147276.06</v>
          </cell>
          <cell r="Z82">
            <v>-7592.72</v>
          </cell>
          <cell r="AA82">
            <v>22194.2</v>
          </cell>
          <cell r="AB82">
            <v>5175.45</v>
          </cell>
          <cell r="AC82">
            <v>-1750</v>
          </cell>
          <cell r="AD82">
            <v>0</v>
          </cell>
          <cell r="AE82">
            <v>1611.5</v>
          </cell>
          <cell r="AF82">
            <v>0</v>
          </cell>
          <cell r="AG82">
            <v>11300</v>
          </cell>
          <cell r="AH82">
            <v>11549.5</v>
          </cell>
          <cell r="AI82">
            <v>240746.26</v>
          </cell>
          <cell r="AJ82">
            <v>107247.17</v>
          </cell>
          <cell r="AK82">
            <v>7969.28</v>
          </cell>
          <cell r="AL82">
            <v>849.24</v>
          </cell>
          <cell r="AM82">
            <v>37.25</v>
          </cell>
          <cell r="AN82">
            <v>0</v>
          </cell>
          <cell r="AW82">
            <v>379560.2</v>
          </cell>
          <cell r="AX82">
            <v>5175.45</v>
          </cell>
          <cell r="AY82">
            <v>31630.016666666666</v>
          </cell>
        </row>
        <row r="83">
          <cell r="B83" t="str">
            <v>LIQUIDACION VERANO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W83">
            <v>0</v>
          </cell>
          <cell r="AX83">
            <v>0</v>
          </cell>
          <cell r="AY83">
            <v>0</v>
          </cell>
        </row>
        <row r="84">
          <cell r="B84" t="str">
            <v>LANZAMIENTO OTOÑO-INVIERNO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1714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277.5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W84">
            <v>277.5</v>
          </cell>
          <cell r="AX84">
            <v>0</v>
          </cell>
          <cell r="AY84">
            <v>23.125</v>
          </cell>
        </row>
        <row r="85">
          <cell r="B85" t="str">
            <v>SAN VALENTIN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W85">
            <v>0</v>
          </cell>
          <cell r="AX85">
            <v>0</v>
          </cell>
          <cell r="AY85">
            <v>0</v>
          </cell>
        </row>
        <row r="86">
          <cell r="B86" t="str">
            <v>DIA DE LA MUJER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16000</v>
          </cell>
          <cell r="AA86">
            <v>40628</v>
          </cell>
          <cell r="AB86">
            <v>15467.25</v>
          </cell>
          <cell r="AC86">
            <v>67500</v>
          </cell>
          <cell r="AD86">
            <v>290</v>
          </cell>
          <cell r="AE86">
            <v>0</v>
          </cell>
          <cell r="AF86">
            <v>3370.95</v>
          </cell>
          <cell r="AG86">
            <v>150</v>
          </cell>
          <cell r="AH86">
            <v>0</v>
          </cell>
          <cell r="AI86">
            <v>0</v>
          </cell>
          <cell r="AJ86">
            <v>527.25</v>
          </cell>
          <cell r="AK86">
            <v>0</v>
          </cell>
          <cell r="AL86">
            <v>89573.67</v>
          </cell>
          <cell r="AM86">
            <v>14852.25</v>
          </cell>
          <cell r="AN86">
            <v>-31276.95</v>
          </cell>
          <cell r="AW86">
            <v>144987.17000000001</v>
          </cell>
          <cell r="AX86">
            <v>15467.25</v>
          </cell>
          <cell r="AY86">
            <v>12082.264166666666</v>
          </cell>
        </row>
        <row r="87">
          <cell r="B87" t="str">
            <v>VUELTA A CLASES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W87">
            <v>0</v>
          </cell>
          <cell r="AX87">
            <v>0</v>
          </cell>
          <cell r="AY87">
            <v>0</v>
          </cell>
        </row>
        <row r="88">
          <cell r="B88" t="str">
            <v>PASCUAS</v>
          </cell>
          <cell r="F88">
            <v>0</v>
          </cell>
          <cell r="G88">
            <v>206.91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440</v>
          </cell>
          <cell r="P88">
            <v>0</v>
          </cell>
          <cell r="Q88">
            <v>0</v>
          </cell>
          <cell r="R88">
            <v>500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345</v>
          </cell>
          <cell r="AC88">
            <v>250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W88">
            <v>250</v>
          </cell>
          <cell r="AX88">
            <v>345</v>
          </cell>
          <cell r="AY88">
            <v>20.833333333333332</v>
          </cell>
        </row>
        <row r="89">
          <cell r="B89" t="str">
            <v>DIA DEL PADRE</v>
          </cell>
          <cell r="F89">
            <v>3841.49</v>
          </cell>
          <cell r="G89">
            <v>13478.75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1246.4000000000001</v>
          </cell>
          <cell r="R89">
            <v>17943.78</v>
          </cell>
          <cell r="S89">
            <v>3726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109275.45</v>
          </cell>
          <cell r="AD89">
            <v>403.68</v>
          </cell>
          <cell r="AE89">
            <v>8968.7999999999993</v>
          </cell>
          <cell r="AF89">
            <v>23985.1</v>
          </cell>
          <cell r="AG89">
            <v>0</v>
          </cell>
          <cell r="AH89">
            <v>394</v>
          </cell>
          <cell r="AI89">
            <v>399.6</v>
          </cell>
          <cell r="AJ89">
            <v>2127</v>
          </cell>
          <cell r="AK89">
            <v>0</v>
          </cell>
          <cell r="AL89">
            <v>0</v>
          </cell>
          <cell r="AM89">
            <v>1.92</v>
          </cell>
          <cell r="AN89">
            <v>23150</v>
          </cell>
          <cell r="AW89">
            <v>168705.55</v>
          </cell>
          <cell r="AX89">
            <v>0</v>
          </cell>
          <cell r="AY89">
            <v>14058.795833333335</v>
          </cell>
        </row>
        <row r="90">
          <cell r="B90" t="str">
            <v>FECHAS PATRIAS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265.5</v>
          </cell>
          <cell r="AC90">
            <v>159</v>
          </cell>
          <cell r="AD90">
            <v>294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W90">
            <v>453</v>
          </cell>
          <cell r="AX90">
            <v>265.5</v>
          </cell>
          <cell r="AY90">
            <v>37.75</v>
          </cell>
        </row>
        <row r="91">
          <cell r="B91" t="str">
            <v>DIA DE LA SECRETARIA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W91">
            <v>0</v>
          </cell>
          <cell r="AX91">
            <v>0</v>
          </cell>
          <cell r="AY91">
            <v>0</v>
          </cell>
        </row>
        <row r="92">
          <cell r="B92" t="str">
            <v>DIA DEL ESTUDIANTE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W92">
            <v>0</v>
          </cell>
          <cell r="AX92">
            <v>0</v>
          </cell>
          <cell r="AY92">
            <v>0</v>
          </cell>
        </row>
        <row r="94">
          <cell r="B94" t="str">
            <v>TOTAL</v>
          </cell>
          <cell r="D94">
            <v>0</v>
          </cell>
          <cell r="E94">
            <v>0</v>
          </cell>
          <cell r="F94">
            <v>8538.2900000000009</v>
          </cell>
          <cell r="G94">
            <v>60420.66</v>
          </cell>
          <cell r="H94">
            <v>0</v>
          </cell>
          <cell r="I94">
            <v>99127.43</v>
          </cell>
          <cell r="J94">
            <v>59549.03</v>
          </cell>
          <cell r="K94">
            <v>298939.93</v>
          </cell>
          <cell r="L94">
            <v>120372.23</v>
          </cell>
          <cell r="M94">
            <v>73639.37</v>
          </cell>
          <cell r="N94">
            <v>25399.759999999998</v>
          </cell>
          <cell r="O94">
            <v>12893.74</v>
          </cell>
          <cell r="P94">
            <v>-48.83</v>
          </cell>
          <cell r="Q94">
            <v>-32014.19</v>
          </cell>
          <cell r="R94">
            <v>18443.78</v>
          </cell>
          <cell r="S94">
            <v>12162</v>
          </cell>
          <cell r="T94">
            <v>3673.26</v>
          </cell>
          <cell r="U94">
            <v>19563.87</v>
          </cell>
          <cell r="V94">
            <v>293050.03999999998</v>
          </cell>
          <cell r="W94">
            <v>597408.35</v>
          </cell>
          <cell r="X94">
            <v>42084.47</v>
          </cell>
          <cell r="Y94">
            <v>196162.53</v>
          </cell>
          <cell r="Z94">
            <v>-31448.720000000001</v>
          </cell>
          <cell r="AA94">
            <v>64536.2</v>
          </cell>
          <cell r="AB94">
            <v>22261.200000000001</v>
          </cell>
          <cell r="AC94">
            <v>173306.98</v>
          </cell>
          <cell r="AD94">
            <v>19836.439999999999</v>
          </cell>
          <cell r="AE94">
            <v>13527.3</v>
          </cell>
          <cell r="AF94">
            <v>95717.37</v>
          </cell>
          <cell r="AG94">
            <v>86346.25</v>
          </cell>
          <cell r="AH94">
            <v>35481.33</v>
          </cell>
          <cell r="AI94">
            <v>406073.9</v>
          </cell>
          <cell r="AJ94">
            <v>186392.42</v>
          </cell>
          <cell r="AK94">
            <v>9509.2800000000007</v>
          </cell>
          <cell r="AL94">
            <v>96337.15</v>
          </cell>
          <cell r="AM94">
            <v>17166.53</v>
          </cell>
          <cell r="AN94">
            <v>-8036.95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W94">
            <v>1131658</v>
          </cell>
          <cell r="AX94">
            <v>22261.200000000001</v>
          </cell>
          <cell r="AY94">
            <v>94304.833333333328</v>
          </cell>
        </row>
        <row r="98">
          <cell r="B98" t="str">
            <v>3-OTRAS ACCIONES / EVENTOS</v>
          </cell>
        </row>
        <row r="99">
          <cell r="AW99" t="str">
            <v>TOTAL</v>
          </cell>
          <cell r="AX99" t="str">
            <v>AÑO ANT</v>
          </cell>
          <cell r="AY99" t="str">
            <v>PROM.</v>
          </cell>
        </row>
        <row r="100">
          <cell r="B100" t="str">
            <v>CONCEPTO</v>
          </cell>
          <cell r="C100">
            <v>0</v>
          </cell>
          <cell r="D100" t="str">
            <v>SALDO</v>
          </cell>
          <cell r="E100">
            <v>37773</v>
          </cell>
          <cell r="F100">
            <v>37803</v>
          </cell>
          <cell r="G100">
            <v>37834</v>
          </cell>
          <cell r="H100">
            <v>37865</v>
          </cell>
          <cell r="I100">
            <v>37895</v>
          </cell>
          <cell r="J100">
            <v>37926</v>
          </cell>
          <cell r="K100">
            <v>37956</v>
          </cell>
          <cell r="L100">
            <v>37987</v>
          </cell>
          <cell r="M100">
            <v>38018</v>
          </cell>
          <cell r="N100">
            <v>38047</v>
          </cell>
          <cell r="O100">
            <v>38078</v>
          </cell>
          <cell r="P100">
            <v>38108</v>
          </cell>
          <cell r="Q100">
            <v>38139</v>
          </cell>
          <cell r="R100">
            <v>38169</v>
          </cell>
          <cell r="S100">
            <v>38200</v>
          </cell>
          <cell r="T100">
            <v>38231</v>
          </cell>
          <cell r="U100">
            <v>38261</v>
          </cell>
          <cell r="V100">
            <v>38292</v>
          </cell>
          <cell r="W100">
            <v>38322</v>
          </cell>
          <cell r="X100">
            <v>38353</v>
          </cell>
          <cell r="Y100">
            <v>38384</v>
          </cell>
          <cell r="Z100">
            <v>38412</v>
          </cell>
          <cell r="AA100">
            <v>38443</v>
          </cell>
          <cell r="AB100">
            <v>38473</v>
          </cell>
          <cell r="AC100">
            <v>38504</v>
          </cell>
          <cell r="AD100">
            <v>38534</v>
          </cell>
          <cell r="AE100">
            <v>38565</v>
          </cell>
          <cell r="AF100">
            <v>38596</v>
          </cell>
          <cell r="AG100">
            <v>38626</v>
          </cell>
          <cell r="AH100">
            <v>38657</v>
          </cell>
          <cell r="AI100">
            <v>38687</v>
          </cell>
          <cell r="AJ100">
            <v>38718</v>
          </cell>
          <cell r="AK100">
            <v>38749</v>
          </cell>
          <cell r="AL100">
            <v>38777</v>
          </cell>
          <cell r="AM100">
            <v>38808</v>
          </cell>
          <cell r="AN100">
            <v>38838</v>
          </cell>
          <cell r="AO100">
            <v>38869</v>
          </cell>
          <cell r="AP100">
            <v>38899</v>
          </cell>
          <cell r="AQ100">
            <v>38930</v>
          </cell>
          <cell r="AR100">
            <v>38961</v>
          </cell>
          <cell r="AS100">
            <v>38991</v>
          </cell>
          <cell r="AT100">
            <v>39022</v>
          </cell>
          <cell r="AU100">
            <v>39052</v>
          </cell>
          <cell r="AW100" t="str">
            <v>12 M</v>
          </cell>
          <cell r="AX100">
            <v>38473</v>
          </cell>
          <cell r="AY100" t="str">
            <v>MENSUAL</v>
          </cell>
        </row>
        <row r="102">
          <cell r="B102" t="str">
            <v>EVENTOS INFANTILES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34.32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W102">
            <v>0</v>
          </cell>
          <cell r="AX102">
            <v>0</v>
          </cell>
          <cell r="AY102">
            <v>0</v>
          </cell>
        </row>
        <row r="103">
          <cell r="B103" t="str">
            <v>EVENTOS DE INT GRAL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993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1271.52</v>
          </cell>
          <cell r="AC103">
            <v>300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W103">
            <v>300</v>
          </cell>
          <cell r="AX103">
            <v>1271.52</v>
          </cell>
          <cell r="AY103">
            <v>25</v>
          </cell>
        </row>
        <row r="104">
          <cell r="B104" t="str">
            <v>EVENTOS DE MODA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W104">
            <v>0</v>
          </cell>
          <cell r="AX104">
            <v>0</v>
          </cell>
          <cell r="AY104">
            <v>0</v>
          </cell>
        </row>
        <row r="105">
          <cell r="B105" t="str">
            <v>SHOWS MUSICALES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W105">
            <v>0</v>
          </cell>
          <cell r="AX105">
            <v>0</v>
          </cell>
          <cell r="AY105">
            <v>0</v>
          </cell>
        </row>
        <row r="106">
          <cell r="B106" t="str">
            <v>EVENTOS PACO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W106">
            <v>0</v>
          </cell>
          <cell r="AX106">
            <v>0</v>
          </cell>
          <cell r="AY106">
            <v>0</v>
          </cell>
        </row>
        <row r="107">
          <cell r="B107" t="str">
            <v>ACCIONES COMERCIALES</v>
          </cell>
          <cell r="F107">
            <v>0</v>
          </cell>
          <cell r="G107">
            <v>0</v>
          </cell>
          <cell r="H107">
            <v>180</v>
          </cell>
          <cell r="I107">
            <v>250</v>
          </cell>
          <cell r="J107">
            <v>204.14999999999782</v>
          </cell>
          <cell r="K107">
            <v>7.2759576141834259E-12</v>
          </cell>
          <cell r="L107">
            <v>0</v>
          </cell>
          <cell r="M107">
            <v>6150</v>
          </cell>
          <cell r="N107">
            <v>1110</v>
          </cell>
          <cell r="O107">
            <v>0</v>
          </cell>
          <cell r="P107">
            <v>10227</v>
          </cell>
          <cell r="Q107">
            <v>6508.4</v>
          </cell>
          <cell r="R107">
            <v>0</v>
          </cell>
          <cell r="S107">
            <v>5.8207660913467407E-11</v>
          </cell>
          <cell r="T107">
            <v>2.0199999999854481</v>
          </cell>
          <cell r="U107">
            <v>500</v>
          </cell>
          <cell r="V107">
            <v>80</v>
          </cell>
          <cell r="W107">
            <v>4200</v>
          </cell>
          <cell r="X107">
            <v>0</v>
          </cell>
          <cell r="Y107">
            <v>54900</v>
          </cell>
          <cell r="Z107">
            <v>500</v>
          </cell>
          <cell r="AA107">
            <v>3000</v>
          </cell>
          <cell r="AB107">
            <v>-500</v>
          </cell>
          <cell r="AC107">
            <v>32447.45</v>
          </cell>
          <cell r="AD107">
            <v>3643</v>
          </cell>
          <cell r="AE107">
            <v>0</v>
          </cell>
          <cell r="AF107">
            <v>29704.5</v>
          </cell>
          <cell r="AG107">
            <v>6237.95</v>
          </cell>
          <cell r="AH107">
            <v>-6237.95</v>
          </cell>
          <cell r="AI107">
            <v>32328.9</v>
          </cell>
          <cell r="AJ107">
            <v>5424</v>
          </cell>
          <cell r="AK107">
            <v>-9000</v>
          </cell>
          <cell r="AL107">
            <v>0</v>
          </cell>
          <cell r="AM107">
            <v>0</v>
          </cell>
          <cell r="AN107">
            <v>31143</v>
          </cell>
          <cell r="AW107">
            <v>125690.85</v>
          </cell>
          <cell r="AX107">
            <v>-500</v>
          </cell>
          <cell r="AY107">
            <v>10474.237500000001</v>
          </cell>
        </row>
        <row r="108">
          <cell r="B108" t="str">
            <v>EVENTOS DE PRENSA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W108">
            <v>0</v>
          </cell>
          <cell r="AX108">
            <v>0</v>
          </cell>
          <cell r="AY108">
            <v>0</v>
          </cell>
        </row>
        <row r="109">
          <cell r="B109" t="str">
            <v>FESTIVAL CINE INDEPEND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W109">
            <v>0</v>
          </cell>
          <cell r="AX109">
            <v>0</v>
          </cell>
          <cell r="AY109">
            <v>0</v>
          </cell>
        </row>
        <row r="110">
          <cell r="B110" t="str">
            <v>TORNEO AJEDREZ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W110">
            <v>0</v>
          </cell>
          <cell r="AX110">
            <v>0</v>
          </cell>
          <cell r="AY110">
            <v>0</v>
          </cell>
        </row>
        <row r="111">
          <cell r="B111" t="str">
            <v>EXPOSICION GABY HERBSTEIN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W111">
            <v>0</v>
          </cell>
          <cell r="AX111">
            <v>0</v>
          </cell>
          <cell r="AY111">
            <v>0</v>
          </cell>
        </row>
        <row r="112">
          <cell r="B112" t="str">
            <v>ACCIONES DE TURISMO</v>
          </cell>
          <cell r="F112">
            <v>9940.69</v>
          </cell>
          <cell r="G112">
            <v>-0.01</v>
          </cell>
          <cell r="H112">
            <v>0</v>
          </cell>
          <cell r="I112">
            <v>6512.77</v>
          </cell>
          <cell r="J112">
            <v>7190.37</v>
          </cell>
          <cell r="K112">
            <v>16700.27</v>
          </cell>
          <cell r="L112">
            <v>3583.89</v>
          </cell>
          <cell r="M112">
            <v>803.68</v>
          </cell>
          <cell r="N112">
            <v>0</v>
          </cell>
          <cell r="O112">
            <v>2309.75</v>
          </cell>
          <cell r="P112">
            <v>0</v>
          </cell>
          <cell r="Q112">
            <v>6278.3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W112">
            <v>0</v>
          </cell>
          <cell r="AX112">
            <v>0</v>
          </cell>
          <cell r="AY112">
            <v>0</v>
          </cell>
        </row>
        <row r="113">
          <cell r="B113" t="str">
            <v>MARKETING DIRECTO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W113">
            <v>0</v>
          </cell>
          <cell r="AX113">
            <v>0</v>
          </cell>
          <cell r="AY113">
            <v>0</v>
          </cell>
        </row>
        <row r="114">
          <cell r="B114" t="str">
            <v>CRUCERO DE COMPRAS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W114">
            <v>0</v>
          </cell>
          <cell r="AX114">
            <v>0</v>
          </cell>
          <cell r="AY114">
            <v>0</v>
          </cell>
        </row>
        <row r="115">
          <cell r="B115" t="str">
            <v>HAPPY HOURS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W115">
            <v>0</v>
          </cell>
          <cell r="AX115">
            <v>0</v>
          </cell>
          <cell r="AY115">
            <v>0</v>
          </cell>
        </row>
        <row r="116">
          <cell r="B116" t="str">
            <v>RECITALES / CONCIERTOS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W116">
            <v>0</v>
          </cell>
          <cell r="AX116">
            <v>0</v>
          </cell>
          <cell r="AY116">
            <v>0</v>
          </cell>
        </row>
        <row r="117">
          <cell r="B117" t="str">
            <v>LISTA DE CASAMIENTO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W117">
            <v>0</v>
          </cell>
          <cell r="AX117">
            <v>0</v>
          </cell>
          <cell r="AY117">
            <v>0</v>
          </cell>
        </row>
        <row r="118">
          <cell r="B118" t="str">
            <v>ALTO VIAJES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5851.51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W118">
            <v>5851.51</v>
          </cell>
          <cell r="AX118">
            <v>0</v>
          </cell>
          <cell r="AY118">
            <v>487.62583333333333</v>
          </cell>
        </row>
        <row r="119">
          <cell r="B119" t="str">
            <v>FERIAS Y CONGRESOS</v>
          </cell>
          <cell r="F119">
            <v>1027.24</v>
          </cell>
          <cell r="G119">
            <v>1027.24</v>
          </cell>
          <cell r="H119">
            <v>1027.24</v>
          </cell>
          <cell r="I119">
            <v>1027.24</v>
          </cell>
          <cell r="J119">
            <v>6082.1</v>
          </cell>
          <cell r="K119">
            <v>817.65</v>
          </cell>
          <cell r="L119">
            <v>416.32</v>
          </cell>
          <cell r="M119">
            <v>-0.18</v>
          </cell>
          <cell r="N119">
            <v>181.14</v>
          </cell>
          <cell r="O119">
            <v>159.51</v>
          </cell>
          <cell r="P119">
            <v>0</v>
          </cell>
          <cell r="Q119">
            <v>353.55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W119">
            <v>0</v>
          </cell>
          <cell r="AX119">
            <v>0</v>
          </cell>
          <cell r="AY119">
            <v>0</v>
          </cell>
        </row>
        <row r="120">
          <cell r="B120" t="str">
            <v>FUEGOS ARTIFICIALES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2660.5</v>
          </cell>
          <cell r="X120">
            <v>35921.230000000003</v>
          </cell>
          <cell r="Y120">
            <v>4692.3100000000004</v>
          </cell>
          <cell r="Z120">
            <v>322</v>
          </cell>
          <cell r="AA120">
            <v>25541.43</v>
          </cell>
          <cell r="AB120">
            <v>3239.7</v>
          </cell>
          <cell r="AC120">
            <v>300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W120">
            <v>300</v>
          </cell>
          <cell r="AX120">
            <v>3239.7</v>
          </cell>
          <cell r="AY120">
            <v>25</v>
          </cell>
        </row>
        <row r="121">
          <cell r="B121" t="str">
            <v>RALLY DE LAS BODEGAS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W121">
            <v>0</v>
          </cell>
          <cell r="AX121">
            <v>0</v>
          </cell>
          <cell r="AY121">
            <v>0</v>
          </cell>
        </row>
        <row r="122">
          <cell r="B122" t="str">
            <v>FIESTA DE LA VENDIMIA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W122">
            <v>0</v>
          </cell>
          <cell r="AX122">
            <v>0</v>
          </cell>
          <cell r="AY122">
            <v>0</v>
          </cell>
        </row>
        <row r="123">
          <cell r="B123" t="str">
            <v>ALTOCHECKS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W123">
            <v>0</v>
          </cell>
          <cell r="AX123">
            <v>0</v>
          </cell>
          <cell r="AY123">
            <v>0</v>
          </cell>
        </row>
        <row r="124">
          <cell r="B124" t="str">
            <v>PROGRAMA FIDELIZACIÓN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W124">
            <v>0</v>
          </cell>
          <cell r="AX124">
            <v>0</v>
          </cell>
          <cell r="AY124">
            <v>0</v>
          </cell>
        </row>
        <row r="125">
          <cell r="B125" t="str">
            <v>INCENTIVO AL CONSUMO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W125">
            <v>0</v>
          </cell>
          <cell r="AX125">
            <v>0</v>
          </cell>
          <cell r="AY125">
            <v>0</v>
          </cell>
        </row>
        <row r="126">
          <cell r="B126" t="str">
            <v>OTRAS ACCIONES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46.32</v>
          </cell>
          <cell r="V126">
            <v>0</v>
          </cell>
          <cell r="W126">
            <v>300</v>
          </cell>
          <cell r="X126">
            <v>5000</v>
          </cell>
          <cell r="Y126">
            <v>35</v>
          </cell>
          <cell r="Z126">
            <v>0</v>
          </cell>
          <cell r="AA126">
            <v>600.67999999999995</v>
          </cell>
          <cell r="AB126">
            <v>520</v>
          </cell>
          <cell r="AC126">
            <v>6063.07</v>
          </cell>
          <cell r="AD126">
            <v>1164</v>
          </cell>
          <cell r="AE126">
            <v>0</v>
          </cell>
          <cell r="AF126">
            <v>8184.04</v>
          </cell>
          <cell r="AG126">
            <v>19618.759999999998</v>
          </cell>
          <cell r="AH126">
            <v>16522.48</v>
          </cell>
          <cell r="AI126">
            <v>0</v>
          </cell>
          <cell r="AJ126">
            <v>8697.5</v>
          </cell>
          <cell r="AK126">
            <v>4212</v>
          </cell>
          <cell r="AL126">
            <v>3224.24</v>
          </cell>
          <cell r="AM126">
            <v>5.94</v>
          </cell>
          <cell r="AN126">
            <v>1991.12</v>
          </cell>
          <cell r="AW126">
            <v>69683.149999999994</v>
          </cell>
          <cell r="AX126">
            <v>520</v>
          </cell>
          <cell r="AY126">
            <v>5806.9291666666659</v>
          </cell>
        </row>
        <row r="128">
          <cell r="B128" t="str">
            <v>TOTAL</v>
          </cell>
          <cell r="D128">
            <v>0</v>
          </cell>
          <cell r="E128">
            <v>0</v>
          </cell>
          <cell r="F128">
            <v>10967.93</v>
          </cell>
          <cell r="G128">
            <v>1027.23</v>
          </cell>
          <cell r="H128">
            <v>1207.24</v>
          </cell>
          <cell r="I128">
            <v>7790.01</v>
          </cell>
          <cell r="J128">
            <v>13476.62</v>
          </cell>
          <cell r="K128">
            <v>17517.919999999998</v>
          </cell>
          <cell r="L128">
            <v>4000.21</v>
          </cell>
          <cell r="M128">
            <v>6953.5</v>
          </cell>
          <cell r="N128">
            <v>1291.1400000000001</v>
          </cell>
          <cell r="O128">
            <v>2469.2600000000002</v>
          </cell>
          <cell r="P128">
            <v>10227</v>
          </cell>
          <cell r="Q128">
            <v>13174.57</v>
          </cell>
          <cell r="R128">
            <v>0</v>
          </cell>
          <cell r="S128">
            <v>5.8207660913467407E-11</v>
          </cell>
          <cell r="T128">
            <v>2.0199999999854481</v>
          </cell>
          <cell r="U128">
            <v>1539.32</v>
          </cell>
          <cell r="V128">
            <v>80</v>
          </cell>
          <cell r="W128">
            <v>7160.5</v>
          </cell>
          <cell r="X128">
            <v>40921.230000000003</v>
          </cell>
          <cell r="Y128">
            <v>59627.31</v>
          </cell>
          <cell r="Z128">
            <v>822</v>
          </cell>
          <cell r="AA128">
            <v>29142.11</v>
          </cell>
          <cell r="AB128">
            <v>4531.22</v>
          </cell>
          <cell r="AC128">
            <v>44962.03</v>
          </cell>
          <cell r="AD128">
            <v>4807</v>
          </cell>
          <cell r="AE128">
            <v>0</v>
          </cell>
          <cell r="AF128">
            <v>37888.54</v>
          </cell>
          <cell r="AG128">
            <v>25856.71</v>
          </cell>
          <cell r="AH128">
            <v>10284.530000000001</v>
          </cell>
          <cell r="AI128">
            <v>32328.9</v>
          </cell>
          <cell r="AJ128">
            <v>14121.5</v>
          </cell>
          <cell r="AK128">
            <v>-4788</v>
          </cell>
          <cell r="AL128">
            <v>3224.24</v>
          </cell>
          <cell r="AM128">
            <v>5.94</v>
          </cell>
          <cell r="AN128">
            <v>33134.120000000003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W128">
            <v>201825.51</v>
          </cell>
          <cell r="AX128">
            <v>4531.22</v>
          </cell>
          <cell r="AY128">
            <v>16818.7925</v>
          </cell>
        </row>
        <row r="132">
          <cell r="B132" t="str">
            <v>4-AUSPICIOS</v>
          </cell>
        </row>
        <row r="133">
          <cell r="AW133" t="str">
            <v>TOTAL</v>
          </cell>
          <cell r="AX133" t="str">
            <v>AÑO ANT</v>
          </cell>
          <cell r="AY133" t="str">
            <v>PROM.</v>
          </cell>
        </row>
        <row r="134">
          <cell r="B134" t="str">
            <v>CONCEPTO</v>
          </cell>
          <cell r="C134">
            <v>0</v>
          </cell>
          <cell r="D134" t="str">
            <v>SALDO</v>
          </cell>
          <cell r="E134">
            <v>37773</v>
          </cell>
          <cell r="F134">
            <v>37803</v>
          </cell>
          <cell r="G134">
            <v>37834</v>
          </cell>
          <cell r="H134">
            <v>37865</v>
          </cell>
          <cell r="I134">
            <v>37895</v>
          </cell>
          <cell r="J134">
            <v>37926</v>
          </cell>
          <cell r="K134">
            <v>37956</v>
          </cell>
          <cell r="L134">
            <v>37987</v>
          </cell>
          <cell r="M134">
            <v>38018</v>
          </cell>
          <cell r="N134">
            <v>38047</v>
          </cell>
          <cell r="O134">
            <v>38078</v>
          </cell>
          <cell r="P134">
            <v>38108</v>
          </cell>
          <cell r="Q134">
            <v>38139</v>
          </cell>
          <cell r="R134">
            <v>38169</v>
          </cell>
          <cell r="S134">
            <v>38200</v>
          </cell>
          <cell r="T134">
            <v>38231</v>
          </cell>
          <cell r="U134">
            <v>38261</v>
          </cell>
          <cell r="V134">
            <v>38292</v>
          </cell>
          <cell r="W134">
            <v>38322</v>
          </cell>
          <cell r="X134">
            <v>38353</v>
          </cell>
          <cell r="Y134">
            <v>38384</v>
          </cell>
          <cell r="Z134">
            <v>38412</v>
          </cell>
          <cell r="AA134">
            <v>38443</v>
          </cell>
          <cell r="AB134">
            <v>38473</v>
          </cell>
          <cell r="AC134">
            <v>38504</v>
          </cell>
          <cell r="AD134">
            <v>38534</v>
          </cell>
          <cell r="AE134">
            <v>38565</v>
          </cell>
          <cell r="AF134">
            <v>38596</v>
          </cell>
          <cell r="AG134">
            <v>38626</v>
          </cell>
          <cell r="AH134">
            <v>38657</v>
          </cell>
          <cell r="AI134">
            <v>38687</v>
          </cell>
          <cell r="AJ134">
            <v>38718</v>
          </cell>
          <cell r="AK134">
            <v>38749</v>
          </cell>
          <cell r="AL134">
            <v>38777</v>
          </cell>
          <cell r="AM134">
            <v>38808</v>
          </cell>
          <cell r="AN134">
            <v>38838</v>
          </cell>
          <cell r="AO134">
            <v>38869</v>
          </cell>
          <cell r="AP134">
            <v>38899</v>
          </cell>
          <cell r="AQ134">
            <v>38930</v>
          </cell>
          <cell r="AR134">
            <v>38961</v>
          </cell>
          <cell r="AS134">
            <v>38991</v>
          </cell>
          <cell r="AT134">
            <v>39022</v>
          </cell>
          <cell r="AU134">
            <v>39052</v>
          </cell>
          <cell r="AW134" t="str">
            <v>12 M</v>
          </cell>
          <cell r="AX134">
            <v>38473</v>
          </cell>
          <cell r="AY134" t="str">
            <v>MENSUAL</v>
          </cell>
        </row>
        <row r="136">
          <cell r="B136" t="str">
            <v>DEPORTIVOS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W136">
            <v>0</v>
          </cell>
          <cell r="AX136">
            <v>0</v>
          </cell>
          <cell r="AY136">
            <v>0</v>
          </cell>
        </row>
        <row r="137">
          <cell r="B137" t="str">
            <v>CULTURALES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W137">
            <v>0</v>
          </cell>
          <cell r="AX137">
            <v>0</v>
          </cell>
          <cell r="AY137">
            <v>0</v>
          </cell>
        </row>
        <row r="138">
          <cell r="B138" t="str">
            <v>CINE / TEATRO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W138">
            <v>0</v>
          </cell>
          <cell r="AX138">
            <v>0</v>
          </cell>
          <cell r="AY138">
            <v>0</v>
          </cell>
        </row>
        <row r="139">
          <cell r="B139" t="str">
            <v>MODA / DESFILES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W139">
            <v>0</v>
          </cell>
          <cell r="AX139">
            <v>0</v>
          </cell>
          <cell r="AY139">
            <v>0</v>
          </cell>
        </row>
        <row r="140">
          <cell r="B140" t="str">
            <v>RECITALES / CONCIERTOS</v>
          </cell>
          <cell r="F140">
            <v>0</v>
          </cell>
          <cell r="G140">
            <v>30000</v>
          </cell>
          <cell r="H140">
            <v>30000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215155.4</v>
          </cell>
          <cell r="R140">
            <v>2800</v>
          </cell>
          <cell r="S140">
            <v>0</v>
          </cell>
          <cell r="T140">
            <v>300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W140">
            <v>0</v>
          </cell>
          <cell r="AX140">
            <v>0</v>
          </cell>
          <cell r="AY140">
            <v>0</v>
          </cell>
        </row>
        <row r="141">
          <cell r="B141" t="str">
            <v>COMERCIALES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W141">
            <v>0</v>
          </cell>
          <cell r="AX141">
            <v>0</v>
          </cell>
          <cell r="AY141">
            <v>0</v>
          </cell>
        </row>
        <row r="142">
          <cell r="B142" t="str">
            <v>OTROS AUSPICIOS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100000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W142">
            <v>100000</v>
          </cell>
          <cell r="AX142">
            <v>0</v>
          </cell>
          <cell r="AY142">
            <v>8333.3333333333339</v>
          </cell>
        </row>
        <row r="144">
          <cell r="B144" t="str">
            <v>TOTAL</v>
          </cell>
          <cell r="D144">
            <v>0</v>
          </cell>
          <cell r="E144">
            <v>0</v>
          </cell>
          <cell r="F144">
            <v>0</v>
          </cell>
          <cell r="G144">
            <v>30000</v>
          </cell>
          <cell r="H144">
            <v>30000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215155.4</v>
          </cell>
          <cell r="R144">
            <v>2800</v>
          </cell>
          <cell r="S144">
            <v>0</v>
          </cell>
          <cell r="T144">
            <v>300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100000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W144">
            <v>100000</v>
          </cell>
          <cell r="AX144">
            <v>0</v>
          </cell>
          <cell r="AY144">
            <v>8333.3333333333339</v>
          </cell>
        </row>
        <row r="148">
          <cell r="B148" t="str">
            <v>5-DECORACION / MEJORAS</v>
          </cell>
        </row>
        <row r="149">
          <cell r="AW149" t="str">
            <v>TOTAL</v>
          </cell>
          <cell r="AX149" t="str">
            <v>AÑO ANT</v>
          </cell>
          <cell r="AY149" t="str">
            <v>PROM.</v>
          </cell>
        </row>
        <row r="150">
          <cell r="B150" t="str">
            <v>CONCEPTO</v>
          </cell>
          <cell r="C150">
            <v>0</v>
          </cell>
          <cell r="D150" t="str">
            <v>SALDO</v>
          </cell>
          <cell r="E150">
            <v>37773</v>
          </cell>
          <cell r="F150">
            <v>37803</v>
          </cell>
          <cell r="G150">
            <v>37834</v>
          </cell>
          <cell r="H150">
            <v>37865</v>
          </cell>
          <cell r="I150">
            <v>37895</v>
          </cell>
          <cell r="J150">
            <v>37926</v>
          </cell>
          <cell r="K150">
            <v>37956</v>
          </cell>
          <cell r="L150">
            <v>37987</v>
          </cell>
          <cell r="M150">
            <v>38018</v>
          </cell>
          <cell r="N150">
            <v>38047</v>
          </cell>
          <cell r="O150">
            <v>38078</v>
          </cell>
          <cell r="P150">
            <v>38108</v>
          </cell>
          <cell r="Q150">
            <v>38139</v>
          </cell>
          <cell r="R150">
            <v>38169</v>
          </cell>
          <cell r="S150">
            <v>38200</v>
          </cell>
          <cell r="T150">
            <v>38231</v>
          </cell>
          <cell r="U150">
            <v>38261</v>
          </cell>
          <cell r="V150">
            <v>38292</v>
          </cell>
          <cell r="W150">
            <v>38322</v>
          </cell>
          <cell r="X150">
            <v>38353</v>
          </cell>
          <cell r="Y150">
            <v>38384</v>
          </cell>
          <cell r="Z150">
            <v>38412</v>
          </cell>
          <cell r="AA150">
            <v>38443</v>
          </cell>
          <cell r="AB150">
            <v>38473</v>
          </cell>
          <cell r="AC150">
            <v>38504</v>
          </cell>
          <cell r="AD150">
            <v>38534</v>
          </cell>
          <cell r="AE150">
            <v>38565</v>
          </cell>
          <cell r="AF150">
            <v>38596</v>
          </cell>
          <cell r="AG150">
            <v>38626</v>
          </cell>
          <cell r="AH150">
            <v>38657</v>
          </cell>
          <cell r="AI150">
            <v>38687</v>
          </cell>
          <cell r="AJ150">
            <v>38718</v>
          </cell>
          <cell r="AK150">
            <v>38749</v>
          </cell>
          <cell r="AL150">
            <v>38777</v>
          </cell>
          <cell r="AM150">
            <v>38808</v>
          </cell>
          <cell r="AN150">
            <v>38838</v>
          </cell>
          <cell r="AO150">
            <v>38869</v>
          </cell>
          <cell r="AP150">
            <v>38899</v>
          </cell>
          <cell r="AQ150">
            <v>38930</v>
          </cell>
          <cell r="AR150">
            <v>38961</v>
          </cell>
          <cell r="AS150">
            <v>38991</v>
          </cell>
          <cell r="AT150">
            <v>39022</v>
          </cell>
          <cell r="AU150">
            <v>39052</v>
          </cell>
          <cell r="AW150" t="str">
            <v>12 M</v>
          </cell>
          <cell r="AX150">
            <v>38473</v>
          </cell>
          <cell r="AY150" t="str">
            <v>MENSUAL</v>
          </cell>
        </row>
        <row r="152">
          <cell r="B152" t="str">
            <v>SEÑALETICA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W152">
            <v>0</v>
          </cell>
          <cell r="AX152">
            <v>0</v>
          </cell>
          <cell r="AY152">
            <v>0</v>
          </cell>
        </row>
        <row r="153">
          <cell r="B153" t="str">
            <v>AMBIENTACION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2160</v>
          </cell>
          <cell r="Z153">
            <v>0</v>
          </cell>
          <cell r="AA153">
            <v>140</v>
          </cell>
          <cell r="AB153">
            <v>55.3</v>
          </cell>
          <cell r="AC153">
            <v>585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W153">
            <v>585</v>
          </cell>
          <cell r="AX153">
            <v>55.3</v>
          </cell>
          <cell r="AY153">
            <v>48.75</v>
          </cell>
        </row>
        <row r="154">
          <cell r="B154" t="str">
            <v>DECORACION ESTACIONAL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W154">
            <v>0</v>
          </cell>
          <cell r="AX154">
            <v>0</v>
          </cell>
          <cell r="AY154">
            <v>0</v>
          </cell>
        </row>
        <row r="155">
          <cell r="B155" t="str">
            <v>DECORACION NAVIDAD</v>
          </cell>
          <cell r="F155">
            <v>0</v>
          </cell>
          <cell r="G155">
            <v>0</v>
          </cell>
          <cell r="H155">
            <v>1872</v>
          </cell>
          <cell r="I155">
            <v>99310.9</v>
          </cell>
          <cell r="J155">
            <v>20595.98</v>
          </cell>
          <cell r="K155">
            <v>0</v>
          </cell>
          <cell r="L155">
            <v>250</v>
          </cell>
          <cell r="M155">
            <v>3097.92</v>
          </cell>
          <cell r="N155">
            <v>27500</v>
          </cell>
          <cell r="O155">
            <v>0</v>
          </cell>
          <cell r="P155">
            <v>0</v>
          </cell>
          <cell r="Q155">
            <v>0</v>
          </cell>
          <cell r="R155">
            <v>13750</v>
          </cell>
          <cell r="S155">
            <v>13750</v>
          </cell>
          <cell r="T155">
            <v>0</v>
          </cell>
          <cell r="U155">
            <v>14302</v>
          </cell>
          <cell r="V155">
            <v>5475</v>
          </cell>
          <cell r="W155">
            <v>7600</v>
          </cell>
          <cell r="X155">
            <v>0</v>
          </cell>
          <cell r="Y155">
            <v>525</v>
          </cell>
          <cell r="Z155">
            <v>13750</v>
          </cell>
          <cell r="AA155">
            <v>13750</v>
          </cell>
          <cell r="AB155">
            <v>0</v>
          </cell>
          <cell r="AC155">
            <v>0</v>
          </cell>
          <cell r="AD155">
            <v>13750</v>
          </cell>
          <cell r="AE155">
            <v>0</v>
          </cell>
          <cell r="AF155">
            <v>13750</v>
          </cell>
          <cell r="AG155">
            <v>55696.65</v>
          </cell>
          <cell r="AH155">
            <v>27131.1</v>
          </cell>
          <cell r="AI155">
            <v>22609.25</v>
          </cell>
          <cell r="AJ155">
            <v>0</v>
          </cell>
          <cell r="AK155">
            <v>0</v>
          </cell>
          <cell r="AL155">
            <v>0</v>
          </cell>
          <cell r="AM155">
            <v>3600</v>
          </cell>
          <cell r="AN155">
            <v>0</v>
          </cell>
          <cell r="AW155">
            <v>136537</v>
          </cell>
          <cell r="AX155">
            <v>0</v>
          </cell>
          <cell r="AY155">
            <v>11378.083333333334</v>
          </cell>
        </row>
        <row r="156">
          <cell r="B156" t="str">
            <v>OTRAS MEJORAS</v>
          </cell>
          <cell r="F156">
            <v>200</v>
          </cell>
          <cell r="G156">
            <v>0</v>
          </cell>
          <cell r="H156">
            <v>5819</v>
          </cell>
          <cell r="I156">
            <v>59266.99</v>
          </cell>
          <cell r="J156">
            <v>6030.41</v>
          </cell>
          <cell r="K156">
            <v>15562</v>
          </cell>
          <cell r="L156">
            <v>11590</v>
          </cell>
          <cell r="M156">
            <v>-7022.63</v>
          </cell>
          <cell r="N156">
            <v>4372.92</v>
          </cell>
          <cell r="O156">
            <v>29180.51</v>
          </cell>
          <cell r="P156">
            <v>3700</v>
          </cell>
          <cell r="Q156">
            <v>-1902.27</v>
          </cell>
          <cell r="R156">
            <v>980</v>
          </cell>
          <cell r="S156">
            <v>0</v>
          </cell>
          <cell r="T156">
            <v>0</v>
          </cell>
          <cell r="U156">
            <v>610</v>
          </cell>
          <cell r="V156">
            <v>0</v>
          </cell>
          <cell r="W156">
            <v>0</v>
          </cell>
          <cell r="X156">
            <v>0</v>
          </cell>
          <cell r="Y156">
            <v>5670</v>
          </cell>
          <cell r="Z156">
            <v>2835</v>
          </cell>
          <cell r="AA156">
            <v>0</v>
          </cell>
          <cell r="AB156">
            <v>0</v>
          </cell>
          <cell r="AC156">
            <v>200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W156">
            <v>200</v>
          </cell>
          <cell r="AX156">
            <v>0</v>
          </cell>
          <cell r="AY156">
            <v>16.666666666666668</v>
          </cell>
        </row>
        <row r="158">
          <cell r="B158" t="str">
            <v>TOTAL</v>
          </cell>
          <cell r="D158">
            <v>0</v>
          </cell>
          <cell r="E158">
            <v>0</v>
          </cell>
          <cell r="F158">
            <v>200</v>
          </cell>
          <cell r="G158">
            <v>0</v>
          </cell>
          <cell r="H158">
            <v>7691</v>
          </cell>
          <cell r="I158">
            <v>158577.89000000001</v>
          </cell>
          <cell r="J158">
            <v>26626.39</v>
          </cell>
          <cell r="K158">
            <v>15562</v>
          </cell>
          <cell r="L158">
            <v>11840</v>
          </cell>
          <cell r="M158">
            <v>-3924.71</v>
          </cell>
          <cell r="N158">
            <v>31872.92</v>
          </cell>
          <cell r="O158">
            <v>29180.51</v>
          </cell>
          <cell r="P158">
            <v>3700</v>
          </cell>
          <cell r="Q158">
            <v>-1902.27</v>
          </cell>
          <cell r="R158">
            <v>14730</v>
          </cell>
          <cell r="S158">
            <v>13750</v>
          </cell>
          <cell r="T158">
            <v>0</v>
          </cell>
          <cell r="U158">
            <v>14912</v>
          </cell>
          <cell r="V158">
            <v>5475</v>
          </cell>
          <cell r="W158">
            <v>7600</v>
          </cell>
          <cell r="X158">
            <v>0</v>
          </cell>
          <cell r="Y158">
            <v>8355</v>
          </cell>
          <cell r="Z158">
            <v>16585</v>
          </cell>
          <cell r="AA158">
            <v>13890</v>
          </cell>
          <cell r="AB158">
            <v>55.3</v>
          </cell>
          <cell r="AC158">
            <v>785</v>
          </cell>
          <cell r="AD158">
            <v>13750</v>
          </cell>
          <cell r="AE158">
            <v>0</v>
          </cell>
          <cell r="AF158">
            <v>13750</v>
          </cell>
          <cell r="AG158">
            <v>55696.65</v>
          </cell>
          <cell r="AH158">
            <v>27131.1</v>
          </cell>
          <cell r="AI158">
            <v>22609.25</v>
          </cell>
          <cell r="AJ158">
            <v>0</v>
          </cell>
          <cell r="AK158">
            <v>0</v>
          </cell>
          <cell r="AL158">
            <v>0</v>
          </cell>
          <cell r="AM158">
            <v>3600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W158">
            <v>137322</v>
          </cell>
          <cell r="AX158">
            <v>55.3</v>
          </cell>
          <cell r="AY158">
            <v>11443.5</v>
          </cell>
        </row>
        <row r="162">
          <cell r="B162" t="str">
            <v>6-OTROS GASTOS</v>
          </cell>
        </row>
        <row r="163">
          <cell r="AW163" t="str">
            <v>TOTAL</v>
          </cell>
          <cell r="AX163" t="str">
            <v>AÑO ANT</v>
          </cell>
          <cell r="AY163" t="str">
            <v>PROM.</v>
          </cell>
        </row>
        <row r="164">
          <cell r="B164" t="str">
            <v>CONCEPTO</v>
          </cell>
          <cell r="C164">
            <v>0</v>
          </cell>
          <cell r="D164" t="str">
            <v>SALDO</v>
          </cell>
          <cell r="E164">
            <v>37773</v>
          </cell>
          <cell r="F164">
            <v>37803</v>
          </cell>
          <cell r="G164">
            <v>37834</v>
          </cell>
          <cell r="H164">
            <v>37865</v>
          </cell>
          <cell r="I164">
            <v>37895</v>
          </cell>
          <cell r="J164">
            <v>37926</v>
          </cell>
          <cell r="K164">
            <v>37956</v>
          </cell>
          <cell r="L164">
            <v>37987</v>
          </cell>
          <cell r="M164">
            <v>38018</v>
          </cell>
          <cell r="N164">
            <v>38047</v>
          </cell>
          <cell r="O164">
            <v>38078</v>
          </cell>
          <cell r="P164">
            <v>38108</v>
          </cell>
          <cell r="Q164">
            <v>38139</v>
          </cell>
          <cell r="R164">
            <v>38169</v>
          </cell>
          <cell r="S164">
            <v>38200</v>
          </cell>
          <cell r="T164">
            <v>38231</v>
          </cell>
          <cell r="U164">
            <v>38261</v>
          </cell>
          <cell r="V164">
            <v>38292</v>
          </cell>
          <cell r="W164">
            <v>38322</v>
          </cell>
          <cell r="X164">
            <v>38353</v>
          </cell>
          <cell r="Y164">
            <v>38384</v>
          </cell>
          <cell r="Z164">
            <v>38412</v>
          </cell>
          <cell r="AA164">
            <v>38443</v>
          </cell>
          <cell r="AB164">
            <v>38473</v>
          </cell>
          <cell r="AC164">
            <v>38504</v>
          </cell>
          <cell r="AD164">
            <v>38534</v>
          </cell>
          <cell r="AE164">
            <v>38565</v>
          </cell>
          <cell r="AF164">
            <v>38596</v>
          </cell>
          <cell r="AG164">
            <v>38626</v>
          </cell>
          <cell r="AH164">
            <v>38657</v>
          </cell>
          <cell r="AI164">
            <v>38687</v>
          </cell>
          <cell r="AJ164">
            <v>38718</v>
          </cell>
          <cell r="AK164">
            <v>38749</v>
          </cell>
          <cell r="AL164">
            <v>38777</v>
          </cell>
          <cell r="AM164">
            <v>38808</v>
          </cell>
          <cell r="AN164">
            <v>38838</v>
          </cell>
          <cell r="AO164">
            <v>38869</v>
          </cell>
          <cell r="AP164">
            <v>38899</v>
          </cell>
          <cell r="AQ164">
            <v>38930</v>
          </cell>
          <cell r="AR164">
            <v>38961</v>
          </cell>
          <cell r="AS164">
            <v>38991</v>
          </cell>
          <cell r="AT164">
            <v>39022</v>
          </cell>
          <cell r="AU164">
            <v>39052</v>
          </cell>
          <cell r="AW164" t="str">
            <v>12 M</v>
          </cell>
          <cell r="AX164">
            <v>38473</v>
          </cell>
          <cell r="AY164" t="str">
            <v>MENSUAL</v>
          </cell>
        </row>
        <row r="166">
          <cell r="B166" t="str">
            <v>SERVICIOS AL CLIENTE</v>
          </cell>
          <cell r="F166">
            <v>4746.96</v>
          </cell>
          <cell r="G166">
            <v>2573.2399999999998</v>
          </cell>
          <cell r="H166">
            <v>2453.85</v>
          </cell>
          <cell r="I166">
            <v>466.66</v>
          </cell>
          <cell r="J166">
            <v>2390.44</v>
          </cell>
          <cell r="K166">
            <v>2250.5</v>
          </cell>
          <cell r="L166">
            <v>2691.02</v>
          </cell>
          <cell r="M166">
            <v>2871.66</v>
          </cell>
          <cell r="N166">
            <v>210.75</v>
          </cell>
          <cell r="O166">
            <v>0</v>
          </cell>
          <cell r="P166">
            <v>3957.49</v>
          </cell>
          <cell r="Q166">
            <v>2283.9299999999998</v>
          </cell>
          <cell r="R166">
            <v>0.11</v>
          </cell>
          <cell r="S166">
            <v>3213</v>
          </cell>
          <cell r="T166">
            <v>7498.53</v>
          </cell>
          <cell r="U166">
            <v>1750</v>
          </cell>
          <cell r="V166">
            <v>165.6</v>
          </cell>
          <cell r="W166">
            <v>97.03</v>
          </cell>
          <cell r="X166">
            <v>0</v>
          </cell>
          <cell r="Y166">
            <v>438.8</v>
          </cell>
          <cell r="Z166">
            <v>165.6</v>
          </cell>
          <cell r="AA166">
            <v>173.6</v>
          </cell>
          <cell r="AB166">
            <v>99.2</v>
          </cell>
          <cell r="AC166">
            <v>645.86</v>
          </cell>
          <cell r="AD166">
            <v>116.26</v>
          </cell>
          <cell r="AE166">
            <v>310</v>
          </cell>
          <cell r="AF166">
            <v>334.8</v>
          </cell>
          <cell r="AG166">
            <v>196</v>
          </cell>
          <cell r="AH166">
            <v>992.71</v>
          </cell>
          <cell r="AI166">
            <v>-55007.35</v>
          </cell>
          <cell r="AJ166">
            <v>19611.14</v>
          </cell>
          <cell r="AK166">
            <v>208.6</v>
          </cell>
          <cell r="AL166">
            <v>46584.6</v>
          </cell>
          <cell r="AM166">
            <v>2104.1799999999998</v>
          </cell>
          <cell r="AN166">
            <v>0</v>
          </cell>
          <cell r="AW166">
            <v>16096.8</v>
          </cell>
          <cell r="AX166">
            <v>99.2</v>
          </cell>
          <cell r="AY166">
            <v>1341.4</v>
          </cell>
        </row>
        <row r="167">
          <cell r="B167" t="str">
            <v>COSTOS FIJOS</v>
          </cell>
          <cell r="F167">
            <v>27680.52</v>
          </cell>
          <cell r="G167">
            <v>14285.979999999841</v>
          </cell>
          <cell r="H167">
            <v>33069.429999999549</v>
          </cell>
          <cell r="I167">
            <v>19642.099999999755</v>
          </cell>
          <cell r="J167">
            <v>18205.099999999926</v>
          </cell>
          <cell r="K167">
            <v>12550.32</v>
          </cell>
          <cell r="L167">
            <v>29366.83</v>
          </cell>
          <cell r="M167">
            <v>14205.37</v>
          </cell>
          <cell r="N167">
            <v>5774.2900000001</v>
          </cell>
          <cell r="O167">
            <v>26390.190000000115</v>
          </cell>
          <cell r="P167">
            <v>-8932.4600000000664</v>
          </cell>
          <cell r="Q167">
            <v>13447.08</v>
          </cell>
          <cell r="R167">
            <v>8144.8599999999806</v>
          </cell>
          <cell r="S167">
            <v>1516.33000000017</v>
          </cell>
          <cell r="T167">
            <v>387.75999999999533</v>
          </cell>
          <cell r="U167">
            <v>31385.1</v>
          </cell>
          <cell r="V167">
            <v>5792.5199999996694</v>
          </cell>
          <cell r="W167">
            <v>9317.96999999953</v>
          </cell>
          <cell r="X167">
            <v>1038.1599999999569</v>
          </cell>
          <cell r="Y167">
            <v>3192.4299999998534</v>
          </cell>
          <cell r="Z167">
            <v>500.93999999994412</v>
          </cell>
          <cell r="AA167">
            <v>5731.53</v>
          </cell>
          <cell r="AB167">
            <v>4004.699999999993</v>
          </cell>
          <cell r="AC167">
            <v>4978.3</v>
          </cell>
          <cell r="AD167">
            <v>4416.97</v>
          </cell>
          <cell r="AE167">
            <v>4782.6099999999997</v>
          </cell>
          <cell r="AF167">
            <v>3188.99</v>
          </cell>
          <cell r="AG167">
            <v>3826.66</v>
          </cell>
          <cell r="AH167">
            <v>504.46</v>
          </cell>
          <cell r="AI167">
            <v>10992.22</v>
          </cell>
          <cell r="AJ167">
            <v>1493.49</v>
          </cell>
          <cell r="AK167">
            <v>3273.37</v>
          </cell>
          <cell r="AL167">
            <v>3480.4</v>
          </cell>
          <cell r="AM167">
            <v>1699.33</v>
          </cell>
          <cell r="AN167">
            <v>7932.52</v>
          </cell>
          <cell r="AW167">
            <v>50569.32</v>
          </cell>
          <cell r="AX167">
            <v>4004.699999999993</v>
          </cell>
          <cell r="AY167">
            <v>4214.1099999999997</v>
          </cell>
        </row>
        <row r="168">
          <cell r="B168" t="str">
            <v>CHEQUE REGALO</v>
          </cell>
          <cell r="R168">
            <v>71.239999999999995</v>
          </cell>
          <cell r="S168">
            <v>2405.5100000000002</v>
          </cell>
          <cell r="T168">
            <v>4257.84</v>
          </cell>
          <cell r="U168">
            <v>-1217.4000000000001</v>
          </cell>
          <cell r="V168">
            <v>4563.37</v>
          </cell>
          <cell r="W168">
            <v>3099.68</v>
          </cell>
          <cell r="X168">
            <v>1961.86</v>
          </cell>
          <cell r="Y168">
            <v>420.58</v>
          </cell>
          <cell r="Z168">
            <v>525.75</v>
          </cell>
          <cell r="AA168">
            <v>5332.31</v>
          </cell>
          <cell r="AB168">
            <v>228.68</v>
          </cell>
          <cell r="AC168">
            <v>2486.9899999999998</v>
          </cell>
          <cell r="AD168">
            <v>1784.4</v>
          </cell>
          <cell r="AE168">
            <v>2744.09</v>
          </cell>
          <cell r="AF168">
            <v>1088.3599999999999</v>
          </cell>
          <cell r="AG168">
            <v>425.54</v>
          </cell>
          <cell r="AH168">
            <v>4459.83</v>
          </cell>
          <cell r="AI168">
            <v>3890.32</v>
          </cell>
          <cell r="AJ168">
            <v>1999.83</v>
          </cell>
          <cell r="AK168">
            <v>53.4</v>
          </cell>
          <cell r="AL168">
            <v>2747.17</v>
          </cell>
          <cell r="AM168">
            <v>148.38999999999999</v>
          </cell>
          <cell r="AN168">
            <v>60.48</v>
          </cell>
          <cell r="AW168">
            <v>21888.799999999999</v>
          </cell>
          <cell r="AX168">
            <v>228.68</v>
          </cell>
          <cell r="AY168">
            <v>1824.0666666666666</v>
          </cell>
        </row>
        <row r="169">
          <cell r="B169" t="str">
            <v>RECUPERO PROVISIONES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-1175</v>
          </cell>
          <cell r="W169">
            <v>0</v>
          </cell>
          <cell r="X169">
            <v>0</v>
          </cell>
          <cell r="Y169">
            <v>0</v>
          </cell>
          <cell r="Z169">
            <v>-468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-814.29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W169">
            <v>-814.29</v>
          </cell>
          <cell r="AX169">
            <v>0</v>
          </cell>
          <cell r="AY169">
            <v>-67.857500000000002</v>
          </cell>
        </row>
        <row r="170">
          <cell r="B170" t="str">
            <v>COSTOS INDIRECTOS</v>
          </cell>
          <cell r="R170">
            <v>11711.84</v>
          </cell>
          <cell r="S170">
            <v>16951.11</v>
          </cell>
          <cell r="T170">
            <v>14330.22</v>
          </cell>
          <cell r="U170">
            <v>15182.97</v>
          </cell>
          <cell r="V170">
            <v>16872.43</v>
          </cell>
          <cell r="W170">
            <v>21955.64</v>
          </cell>
          <cell r="X170">
            <v>6429.94</v>
          </cell>
          <cell r="Y170">
            <v>26137.37</v>
          </cell>
          <cell r="Z170">
            <v>20774.189999999999</v>
          </cell>
          <cell r="AA170">
            <v>15117.59</v>
          </cell>
          <cell r="AB170">
            <v>13541.11</v>
          </cell>
          <cell r="AC170">
            <v>10821.37</v>
          </cell>
          <cell r="AD170">
            <v>11155.62</v>
          </cell>
          <cell r="AE170">
            <v>14859.27</v>
          </cell>
          <cell r="AF170">
            <v>17254</v>
          </cell>
          <cell r="AG170">
            <v>16894.16</v>
          </cell>
          <cell r="AH170">
            <v>16018.81</v>
          </cell>
          <cell r="AI170">
            <v>13651.13</v>
          </cell>
          <cell r="AJ170">
            <v>13008.5</v>
          </cell>
          <cell r="AK170">
            <v>13099.91</v>
          </cell>
          <cell r="AL170">
            <v>12812.46</v>
          </cell>
          <cell r="AM170">
            <v>11005.72</v>
          </cell>
          <cell r="AN170">
            <v>17894.330000000002</v>
          </cell>
          <cell r="AW170">
            <v>168475.28</v>
          </cell>
          <cell r="AX170">
            <v>13541.11</v>
          </cell>
          <cell r="AY170">
            <v>14039.606666666668</v>
          </cell>
        </row>
        <row r="171">
          <cell r="B171" t="str">
            <v>INVESTIGACION DE MERCADO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1335</v>
          </cell>
          <cell r="AF171">
            <v>667.5</v>
          </cell>
          <cell r="AG171">
            <v>667.5</v>
          </cell>
          <cell r="AH171">
            <v>667.5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W171">
            <v>3337.5</v>
          </cell>
          <cell r="AX171">
            <v>0</v>
          </cell>
          <cell r="AY171">
            <v>278.125</v>
          </cell>
        </row>
        <row r="172">
          <cell r="B172" t="str">
            <v>DESARROLLO COMERCIAL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3524.93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1874.24</v>
          </cell>
          <cell r="AW172">
            <v>5399.17</v>
          </cell>
          <cell r="AX172">
            <v>0</v>
          </cell>
          <cell r="AY172">
            <v>449.93083333333334</v>
          </cell>
        </row>
        <row r="174">
          <cell r="B174" t="str">
            <v>TOTAL</v>
          </cell>
          <cell r="D174">
            <v>0</v>
          </cell>
          <cell r="E174">
            <v>0</v>
          </cell>
          <cell r="F174">
            <v>32427.48</v>
          </cell>
          <cell r="G174">
            <v>16859.219999999841</v>
          </cell>
          <cell r="H174">
            <v>35523.279999999548</v>
          </cell>
          <cell r="I174">
            <v>20108.759999999755</v>
          </cell>
          <cell r="J174">
            <v>20595.539999999924</v>
          </cell>
          <cell r="K174">
            <v>14800.82</v>
          </cell>
          <cell r="L174">
            <v>32057.85</v>
          </cell>
          <cell r="M174">
            <v>17077.03</v>
          </cell>
          <cell r="N174">
            <v>5985.0400000001</v>
          </cell>
          <cell r="O174">
            <v>26390.190000000115</v>
          </cell>
          <cell r="P174">
            <v>-4974.9700000000666</v>
          </cell>
          <cell r="Q174">
            <v>15731.01</v>
          </cell>
          <cell r="R174">
            <v>19928.05</v>
          </cell>
          <cell r="S174">
            <v>24085.950000000172</v>
          </cell>
          <cell r="T174">
            <v>26474.35</v>
          </cell>
          <cell r="U174">
            <v>47100.67</v>
          </cell>
          <cell r="V174">
            <v>26218.919999999671</v>
          </cell>
          <cell r="W174">
            <v>34470.319999999527</v>
          </cell>
          <cell r="X174">
            <v>9429.9599999999555</v>
          </cell>
          <cell r="Y174">
            <v>30189.179999999851</v>
          </cell>
          <cell r="Z174">
            <v>21498.479999999941</v>
          </cell>
          <cell r="AA174">
            <v>26355.03</v>
          </cell>
          <cell r="AB174">
            <v>17873.689999999999</v>
          </cell>
          <cell r="AC174">
            <v>18932.52</v>
          </cell>
          <cell r="AD174">
            <v>17473.25</v>
          </cell>
          <cell r="AE174">
            <v>24030.97</v>
          </cell>
          <cell r="AF174">
            <v>21719.360000000001</v>
          </cell>
          <cell r="AG174">
            <v>22009.86</v>
          </cell>
          <cell r="AH174">
            <v>22643.31</v>
          </cell>
          <cell r="AI174">
            <v>-22948.75</v>
          </cell>
          <cell r="AJ174">
            <v>36112.959999999999</v>
          </cell>
          <cell r="AK174">
            <v>16635.28</v>
          </cell>
          <cell r="AL174">
            <v>65624.63</v>
          </cell>
          <cell r="AM174">
            <v>14957.62</v>
          </cell>
          <cell r="AN174">
            <v>27761.57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W174">
            <v>264952.58</v>
          </cell>
          <cell r="AX174">
            <v>17873.689999999999</v>
          </cell>
          <cell r="AY174">
            <v>22079.381666666668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A31BF-AF35-45F9-B131-9C376D87A8A6}">
  <dimension ref="A1:F101"/>
  <sheetViews>
    <sheetView showGridLines="0" topLeftCell="A6" zoomScale="130" zoomScaleNormal="130" workbookViewId="0">
      <selection activeCell="B9" sqref="B9:C10"/>
    </sheetView>
  </sheetViews>
  <sheetFormatPr baseColWidth="10" defaultColWidth="11.5546875" defaultRowHeight="14.4" x14ac:dyDescent="0.3"/>
  <cols>
    <col min="2" max="2" width="77.5546875" bestFit="1" customWidth="1"/>
    <col min="3" max="3" width="19.33203125" customWidth="1"/>
    <col min="4" max="4" width="15.77734375" customWidth="1"/>
    <col min="5" max="5" width="33.21875" customWidth="1"/>
  </cols>
  <sheetData>
    <row r="1" spans="1:5" ht="70.8" customHeight="1" x14ac:dyDescent="0.3">
      <c r="E1" s="186"/>
    </row>
    <row r="3" spans="1:5" x14ac:dyDescent="0.3">
      <c r="A3" s="37"/>
      <c r="B3" s="37"/>
      <c r="C3" s="188"/>
      <c r="D3" s="188"/>
    </row>
    <row r="4" spans="1:5" x14ac:dyDescent="0.3">
      <c r="A4" s="206"/>
      <c r="B4" s="207" t="s">
        <v>379</v>
      </c>
      <c r="C4" s="208"/>
      <c r="D4" s="188"/>
    </row>
    <row r="5" spans="1:5" x14ac:dyDescent="0.3">
      <c r="A5" s="209">
        <v>1</v>
      </c>
      <c r="B5" s="326" t="s">
        <v>260</v>
      </c>
      <c r="C5" s="326"/>
      <c r="D5" s="188"/>
    </row>
    <row r="6" spans="1:5" x14ac:dyDescent="0.3">
      <c r="A6" s="209">
        <v>2</v>
      </c>
      <c r="B6" s="327" t="s">
        <v>261</v>
      </c>
      <c r="C6" s="327"/>
      <c r="D6" s="188"/>
    </row>
    <row r="7" spans="1:5" ht="64.8" customHeight="1" x14ac:dyDescent="0.3">
      <c r="A7" s="209">
        <v>3</v>
      </c>
      <c r="B7" s="327" t="s">
        <v>262</v>
      </c>
      <c r="C7" s="327"/>
      <c r="D7" s="188"/>
      <c r="E7" s="190"/>
    </row>
    <row r="8" spans="1:5" x14ac:dyDescent="0.3">
      <c r="A8" s="209">
        <v>4</v>
      </c>
      <c r="B8" s="327" t="s">
        <v>263</v>
      </c>
      <c r="C8" s="327"/>
      <c r="D8" s="188"/>
    </row>
    <row r="9" spans="1:5" x14ac:dyDescent="0.3">
      <c r="A9" s="209">
        <v>5</v>
      </c>
      <c r="B9" s="328" t="s">
        <v>264</v>
      </c>
      <c r="C9" s="328"/>
      <c r="D9" s="188"/>
    </row>
    <row r="10" spans="1:5" x14ac:dyDescent="0.3">
      <c r="A10" s="209">
        <v>6</v>
      </c>
      <c r="B10" s="335" t="s">
        <v>265</v>
      </c>
      <c r="C10" s="336"/>
      <c r="D10" s="188"/>
    </row>
    <row r="11" spans="1:5" x14ac:dyDescent="0.3">
      <c r="A11" s="329">
        <v>7</v>
      </c>
      <c r="B11" s="49" t="s">
        <v>266</v>
      </c>
      <c r="C11" s="210">
        <v>130000000</v>
      </c>
      <c r="D11" s="188"/>
    </row>
    <row r="12" spans="1:5" x14ac:dyDescent="0.3">
      <c r="A12" s="330"/>
      <c r="B12" s="49" t="s">
        <v>267</v>
      </c>
      <c r="C12" s="210">
        <v>60000000</v>
      </c>
      <c r="D12" s="188"/>
      <c r="E12" s="190"/>
    </row>
    <row r="13" spans="1:5" x14ac:dyDescent="0.3">
      <c r="A13" s="330"/>
      <c r="B13" s="253" t="s">
        <v>268</v>
      </c>
      <c r="C13" s="227">
        <v>40000000</v>
      </c>
      <c r="D13" s="188"/>
      <c r="E13" s="190"/>
    </row>
    <row r="14" spans="1:5" x14ac:dyDescent="0.3">
      <c r="A14" s="330"/>
      <c r="B14" s="49" t="s">
        <v>269</v>
      </c>
      <c r="C14" s="210">
        <v>30000000</v>
      </c>
      <c r="D14" s="188"/>
      <c r="E14" s="190"/>
    </row>
    <row r="15" spans="1:5" x14ac:dyDescent="0.3">
      <c r="A15" s="331"/>
      <c r="B15" s="49" t="s">
        <v>270</v>
      </c>
      <c r="C15" s="210"/>
      <c r="D15" s="188"/>
      <c r="E15" s="190"/>
    </row>
    <row r="16" spans="1:5" x14ac:dyDescent="0.3">
      <c r="A16" s="329">
        <v>8</v>
      </c>
      <c r="B16" s="49" t="s">
        <v>271</v>
      </c>
      <c r="C16" s="49"/>
      <c r="D16" s="188"/>
    </row>
    <row r="17" spans="1:5" x14ac:dyDescent="0.3">
      <c r="A17" s="330"/>
      <c r="B17" s="49" t="s">
        <v>272</v>
      </c>
      <c r="C17" s="49"/>
      <c r="D17" s="188"/>
    </row>
    <row r="18" spans="1:5" x14ac:dyDescent="0.3">
      <c r="A18" s="330"/>
      <c r="B18" s="49" t="s">
        <v>273</v>
      </c>
      <c r="C18" s="49"/>
      <c r="D18" s="188"/>
      <c r="E18" s="190"/>
    </row>
    <row r="19" spans="1:5" x14ac:dyDescent="0.3">
      <c r="A19" s="330"/>
      <c r="B19" s="49" t="s">
        <v>274</v>
      </c>
      <c r="C19" s="49"/>
      <c r="D19" s="188"/>
      <c r="E19" s="190"/>
    </row>
    <row r="20" spans="1:5" x14ac:dyDescent="0.3">
      <c r="A20" s="331"/>
      <c r="B20" s="339" t="s">
        <v>275</v>
      </c>
      <c r="C20" s="340"/>
      <c r="D20" s="188"/>
    </row>
    <row r="21" spans="1:5" x14ac:dyDescent="0.3">
      <c r="A21" s="209">
        <v>9</v>
      </c>
      <c r="B21" s="334" t="s">
        <v>276</v>
      </c>
      <c r="C21" s="334"/>
      <c r="D21" s="188"/>
    </row>
    <row r="22" spans="1:5" x14ac:dyDescent="0.3">
      <c r="A22" s="341">
        <v>10</v>
      </c>
      <c r="B22" s="337" t="s">
        <v>277</v>
      </c>
      <c r="C22" s="338"/>
      <c r="D22" s="188"/>
      <c r="E22" s="190"/>
    </row>
    <row r="23" spans="1:5" x14ac:dyDescent="0.3">
      <c r="A23" s="342"/>
      <c r="B23" s="254" t="s">
        <v>278</v>
      </c>
      <c r="C23" s="228">
        <v>14880000</v>
      </c>
      <c r="D23" s="188" t="s">
        <v>341</v>
      </c>
    </row>
    <row r="24" spans="1:5" x14ac:dyDescent="0.3">
      <c r="A24" s="342"/>
      <c r="B24" s="254" t="s">
        <v>279</v>
      </c>
      <c r="C24" s="228">
        <v>9120000</v>
      </c>
      <c r="D24" s="188" t="s">
        <v>341</v>
      </c>
    </row>
    <row r="25" spans="1:5" x14ac:dyDescent="0.3">
      <c r="A25" s="343"/>
      <c r="B25" s="254"/>
      <c r="C25" s="255">
        <f>SUM(C23:C24)</f>
        <v>24000000</v>
      </c>
      <c r="D25" s="188"/>
      <c r="E25" s="190"/>
    </row>
    <row r="26" spans="1:5" x14ac:dyDescent="0.3">
      <c r="A26" s="329">
        <v>11</v>
      </c>
      <c r="B26" s="49" t="s">
        <v>280</v>
      </c>
      <c r="C26" s="49"/>
      <c r="D26" s="188"/>
    </row>
    <row r="27" spans="1:5" x14ac:dyDescent="0.3">
      <c r="A27" s="330"/>
      <c r="B27" s="332" t="s">
        <v>281</v>
      </c>
      <c r="C27" s="333"/>
      <c r="D27" s="188"/>
    </row>
    <row r="28" spans="1:5" x14ac:dyDescent="0.3">
      <c r="A28" s="330"/>
      <c r="B28" s="49" t="s">
        <v>282</v>
      </c>
      <c r="C28" s="210">
        <v>50000000</v>
      </c>
      <c r="D28" s="188"/>
    </row>
    <row r="29" spans="1:5" x14ac:dyDescent="0.3">
      <c r="A29" s="331"/>
      <c r="B29" s="49" t="s">
        <v>283</v>
      </c>
      <c r="C29" s="210">
        <v>14000000</v>
      </c>
      <c r="D29" s="188"/>
    </row>
    <row r="30" spans="1:5" ht="31.2" customHeight="1" x14ac:dyDescent="0.3">
      <c r="A30" s="209">
        <v>12</v>
      </c>
      <c r="B30" s="334" t="s">
        <v>284</v>
      </c>
      <c r="C30" s="334"/>
      <c r="D30" s="188"/>
    </row>
    <row r="31" spans="1:5" x14ac:dyDescent="0.3">
      <c r="A31" s="209">
        <v>13</v>
      </c>
      <c r="B31" s="49" t="s">
        <v>285</v>
      </c>
      <c r="C31" s="49"/>
      <c r="D31" s="188"/>
    </row>
    <row r="32" spans="1:5" x14ac:dyDescent="0.3">
      <c r="A32" s="37"/>
      <c r="B32" s="37"/>
      <c r="C32" s="188"/>
      <c r="D32" s="188"/>
      <c r="E32" s="190"/>
    </row>
    <row r="33" spans="1:5" x14ac:dyDescent="0.3">
      <c r="A33" s="37"/>
      <c r="B33" s="37"/>
      <c r="C33" s="188"/>
      <c r="D33" s="188"/>
    </row>
    <row r="34" spans="1:5" x14ac:dyDescent="0.3">
      <c r="A34" s="37"/>
      <c r="B34" s="37"/>
      <c r="C34" s="188"/>
      <c r="D34" s="188"/>
    </row>
    <row r="35" spans="1:5" x14ac:dyDescent="0.3">
      <c r="A35" s="37"/>
      <c r="B35" s="37"/>
      <c r="C35" s="188"/>
      <c r="D35" s="188"/>
    </row>
    <row r="36" spans="1:5" x14ac:dyDescent="0.3">
      <c r="A36" s="37"/>
      <c r="B36" s="37"/>
      <c r="C36" s="188"/>
      <c r="D36" s="188"/>
    </row>
    <row r="37" spans="1:5" x14ac:dyDescent="0.3">
      <c r="A37" s="37"/>
      <c r="B37" s="37"/>
      <c r="C37" s="188"/>
      <c r="D37" s="188"/>
    </row>
    <row r="38" spans="1:5" x14ac:dyDescent="0.3">
      <c r="A38" s="37"/>
      <c r="B38" s="37"/>
      <c r="C38" s="188"/>
      <c r="D38" s="188"/>
      <c r="E38" s="190"/>
    </row>
    <row r="39" spans="1:5" x14ac:dyDescent="0.3">
      <c r="A39" s="37"/>
      <c r="B39" s="37"/>
      <c r="C39" s="188"/>
      <c r="D39" s="188"/>
      <c r="E39" s="190"/>
    </row>
    <row r="40" spans="1:5" x14ac:dyDescent="0.3">
      <c r="A40" s="37"/>
      <c r="B40" s="37"/>
      <c r="C40" s="188"/>
      <c r="D40" s="188"/>
      <c r="E40" s="190"/>
    </row>
    <row r="41" spans="1:5" x14ac:dyDescent="0.3">
      <c r="A41" s="37"/>
      <c r="B41" s="37"/>
      <c r="C41" s="188"/>
      <c r="D41" s="188"/>
      <c r="E41" s="190"/>
    </row>
    <row r="42" spans="1:5" x14ac:dyDescent="0.3">
      <c r="A42" s="37"/>
      <c r="B42" s="37"/>
      <c r="C42" s="188"/>
      <c r="D42" s="188"/>
      <c r="E42" s="190"/>
    </row>
    <row r="43" spans="1:5" x14ac:dyDescent="0.3">
      <c r="A43" s="37"/>
      <c r="B43" s="37"/>
      <c r="C43" s="188"/>
      <c r="D43" s="188"/>
      <c r="E43" s="190"/>
    </row>
    <row r="44" spans="1:5" x14ac:dyDescent="0.3">
      <c r="A44" s="37"/>
      <c r="B44" s="37"/>
      <c r="C44" s="188"/>
      <c r="D44" s="188"/>
      <c r="E44" s="38"/>
    </row>
    <row r="45" spans="1:5" x14ac:dyDescent="0.3">
      <c r="A45" s="42"/>
      <c r="B45" s="42"/>
      <c r="C45" s="189"/>
      <c r="D45" s="189"/>
    </row>
    <row r="46" spans="1:5" x14ac:dyDescent="0.3">
      <c r="A46" s="37"/>
      <c r="B46" s="37"/>
      <c r="C46" s="188"/>
      <c r="D46" s="188"/>
    </row>
    <row r="47" spans="1:5" x14ac:dyDescent="0.3">
      <c r="A47" s="37"/>
      <c r="B47" s="37"/>
      <c r="C47" s="188"/>
      <c r="D47" s="188"/>
    </row>
    <row r="48" spans="1:5" x14ac:dyDescent="0.3">
      <c r="A48" s="42"/>
      <c r="B48" s="42"/>
      <c r="C48" s="189"/>
      <c r="D48" s="189"/>
    </row>
    <row r="49" spans="1:6" x14ac:dyDescent="0.3">
      <c r="A49" s="42"/>
      <c r="B49" s="42"/>
      <c r="C49" s="189"/>
      <c r="D49" s="189"/>
    </row>
    <row r="50" spans="1:6" x14ac:dyDescent="0.3">
      <c r="A50" s="42"/>
      <c r="B50" s="42"/>
      <c r="C50" s="189"/>
      <c r="D50" s="189"/>
    </row>
    <row r="51" spans="1:6" x14ac:dyDescent="0.3">
      <c r="A51" s="42"/>
      <c r="B51" s="42"/>
      <c r="C51" s="189"/>
      <c r="D51" s="189"/>
    </row>
    <row r="52" spans="1:6" x14ac:dyDescent="0.3">
      <c r="A52" s="42"/>
      <c r="B52" s="42"/>
      <c r="C52" s="189"/>
      <c r="D52" s="189"/>
    </row>
    <row r="53" spans="1:6" x14ac:dyDescent="0.3">
      <c r="A53" s="37"/>
      <c r="B53" s="37"/>
      <c r="C53" s="188"/>
      <c r="D53" s="188"/>
    </row>
    <row r="54" spans="1:6" x14ac:dyDescent="0.3">
      <c r="A54" s="37"/>
      <c r="B54" s="37"/>
      <c r="C54" s="188"/>
      <c r="D54" s="188"/>
    </row>
    <row r="55" spans="1:6" x14ac:dyDescent="0.3">
      <c r="A55" s="37"/>
      <c r="B55" s="37"/>
      <c r="C55" s="188"/>
      <c r="D55" s="188"/>
    </row>
    <row r="56" spans="1:6" x14ac:dyDescent="0.3">
      <c r="A56" s="37"/>
      <c r="B56" s="37"/>
      <c r="C56" s="188"/>
      <c r="D56" s="188"/>
      <c r="E56" s="190"/>
    </row>
    <row r="57" spans="1:6" x14ac:dyDescent="0.3">
      <c r="A57" s="37"/>
      <c r="B57" s="37"/>
      <c r="C57" s="188"/>
      <c r="D57" s="188"/>
    </row>
    <row r="58" spans="1:6" x14ac:dyDescent="0.3">
      <c r="A58" s="42"/>
      <c r="B58" s="42"/>
      <c r="C58" s="189"/>
      <c r="D58" s="189"/>
      <c r="E58" s="38"/>
      <c r="F58" s="38"/>
    </row>
    <row r="59" spans="1:6" x14ac:dyDescent="0.3">
      <c r="A59" s="37"/>
      <c r="B59" s="37"/>
      <c r="C59" s="188"/>
      <c r="D59" s="188"/>
    </row>
    <row r="60" spans="1:6" x14ac:dyDescent="0.3">
      <c r="A60" s="37"/>
      <c r="B60" s="37"/>
      <c r="C60" s="188"/>
      <c r="D60" s="188"/>
    </row>
    <row r="61" spans="1:6" x14ac:dyDescent="0.3">
      <c r="A61" s="37"/>
      <c r="B61" s="37"/>
      <c r="C61" s="188"/>
      <c r="D61" s="188"/>
    </row>
    <row r="62" spans="1:6" x14ac:dyDescent="0.3">
      <c r="A62" s="37"/>
      <c r="B62" s="37"/>
      <c r="C62" s="188"/>
      <c r="D62" s="188"/>
    </row>
    <row r="63" spans="1:6" x14ac:dyDescent="0.3">
      <c r="A63" s="37"/>
      <c r="B63" s="37"/>
      <c r="C63" s="188"/>
      <c r="D63" s="188"/>
      <c r="F63" s="38"/>
    </row>
    <row r="64" spans="1:6" x14ac:dyDescent="0.3">
      <c r="A64" s="42"/>
      <c r="B64" s="42"/>
      <c r="C64" s="189"/>
      <c r="D64" s="189"/>
    </row>
    <row r="65" spans="1:6" x14ac:dyDescent="0.3">
      <c r="A65" s="37"/>
      <c r="B65" s="37"/>
      <c r="C65" s="188"/>
      <c r="D65" s="188"/>
    </row>
    <row r="66" spans="1:6" ht="16.8" x14ac:dyDescent="0.3">
      <c r="A66" s="37"/>
      <c r="B66" s="191"/>
      <c r="C66" s="188"/>
      <c r="D66" s="188"/>
      <c r="F66" s="38"/>
    </row>
    <row r="67" spans="1:6" x14ac:dyDescent="0.3">
      <c r="A67" s="37"/>
      <c r="B67" s="37"/>
      <c r="C67" s="187"/>
      <c r="D67" s="187"/>
    </row>
    <row r="68" spans="1:6" x14ac:dyDescent="0.3">
      <c r="A68" s="37"/>
      <c r="B68" s="192"/>
      <c r="C68" s="189"/>
      <c r="D68" s="193"/>
    </row>
    <row r="69" spans="1:6" x14ac:dyDescent="0.3">
      <c r="A69" s="37"/>
      <c r="B69" s="192"/>
      <c r="C69" s="189"/>
      <c r="D69" s="193"/>
    </row>
    <row r="70" spans="1:6" x14ac:dyDescent="0.3">
      <c r="A70" s="37"/>
      <c r="B70" s="192"/>
      <c r="C70" s="189"/>
      <c r="D70" s="193"/>
      <c r="F70" s="38"/>
    </row>
    <row r="71" spans="1:6" x14ac:dyDescent="0.3">
      <c r="A71" s="37"/>
      <c r="B71" s="192"/>
      <c r="C71" s="189"/>
      <c r="D71" s="189"/>
      <c r="F71" s="38"/>
    </row>
    <row r="72" spans="1:6" x14ac:dyDescent="0.3">
      <c r="A72" s="37"/>
      <c r="B72" s="37"/>
      <c r="C72" s="188"/>
      <c r="D72" s="188"/>
      <c r="F72" s="38"/>
    </row>
    <row r="73" spans="1:6" x14ac:dyDescent="0.3">
      <c r="C73" s="38"/>
      <c r="D73" s="38"/>
    </row>
    <row r="76" spans="1:6" ht="18" x14ac:dyDescent="0.35">
      <c r="B76" s="324"/>
      <c r="C76" s="324"/>
      <c r="D76" s="194"/>
    </row>
    <row r="77" spans="1:6" ht="15.6" x14ac:dyDescent="0.3">
      <c r="B77" s="195"/>
      <c r="C77" s="196"/>
      <c r="D77" s="196"/>
    </row>
    <row r="78" spans="1:6" ht="15.6" x14ac:dyDescent="0.3">
      <c r="B78" s="195"/>
      <c r="C78" s="196"/>
      <c r="D78" s="196"/>
    </row>
    <row r="79" spans="1:6" ht="15.6" x14ac:dyDescent="0.3">
      <c r="B79" s="195"/>
      <c r="C79" s="196"/>
      <c r="D79" s="196"/>
    </row>
    <row r="80" spans="1:6" ht="15.6" x14ac:dyDescent="0.3">
      <c r="B80" s="195"/>
      <c r="C80" s="196"/>
      <c r="D80" s="196"/>
    </row>
    <row r="81" spans="2:5" ht="15.6" x14ac:dyDescent="0.3">
      <c r="B81" s="195"/>
      <c r="C81" s="197"/>
      <c r="D81" s="197"/>
    </row>
    <row r="82" spans="2:5" ht="15.6" x14ac:dyDescent="0.3">
      <c r="B82" s="198"/>
      <c r="C82" s="199"/>
      <c r="D82" s="199"/>
    </row>
    <row r="83" spans="2:5" ht="15.6" x14ac:dyDescent="0.3">
      <c r="B83" s="195"/>
      <c r="C83" s="196"/>
      <c r="D83" s="196"/>
    </row>
    <row r="84" spans="2:5" ht="15.6" x14ac:dyDescent="0.3">
      <c r="B84" s="195"/>
      <c r="C84" s="200"/>
      <c r="D84" s="200"/>
    </row>
    <row r="85" spans="2:5" ht="15.6" x14ac:dyDescent="0.3">
      <c r="B85" s="201"/>
      <c r="C85" s="197"/>
      <c r="D85" s="197"/>
      <c r="E85" s="38"/>
    </row>
    <row r="87" spans="2:5" ht="18" x14ac:dyDescent="0.35">
      <c r="B87" s="325"/>
      <c r="C87" s="325"/>
      <c r="D87" s="202"/>
    </row>
    <row r="88" spans="2:5" ht="15.6" x14ac:dyDescent="0.3">
      <c r="B88" s="195"/>
      <c r="C88" s="196"/>
    </row>
    <row r="89" spans="2:5" ht="15.6" x14ac:dyDescent="0.3">
      <c r="B89" s="195"/>
      <c r="C89" s="196"/>
    </row>
    <row r="90" spans="2:5" ht="15.6" x14ac:dyDescent="0.3">
      <c r="B90" s="201"/>
      <c r="C90" s="197"/>
    </row>
    <row r="91" spans="2:5" ht="15.6" x14ac:dyDescent="0.3">
      <c r="B91" s="195"/>
      <c r="C91" s="200"/>
    </row>
    <row r="92" spans="2:5" ht="18" x14ac:dyDescent="0.35">
      <c r="B92" s="203"/>
      <c r="C92" s="204"/>
    </row>
    <row r="93" spans="2:5" x14ac:dyDescent="0.3">
      <c r="B93" s="205"/>
      <c r="C93" s="205"/>
    </row>
    <row r="94" spans="2:5" ht="15.6" x14ac:dyDescent="0.3">
      <c r="B94" s="325"/>
      <c r="C94" s="325"/>
    </row>
    <row r="95" spans="2:5" ht="15.6" x14ac:dyDescent="0.3">
      <c r="B95" s="195"/>
      <c r="C95" s="196"/>
    </row>
    <row r="96" spans="2:5" ht="15.6" x14ac:dyDescent="0.3">
      <c r="B96" s="195"/>
      <c r="C96" s="196"/>
    </row>
    <row r="97" spans="1:3" ht="15.6" x14ac:dyDescent="0.3">
      <c r="B97" s="195"/>
      <c r="C97" s="196"/>
    </row>
    <row r="98" spans="1:3" ht="15.6" x14ac:dyDescent="0.3">
      <c r="B98" s="195"/>
      <c r="C98" s="197"/>
    </row>
    <row r="101" spans="1:3" x14ac:dyDescent="0.3">
      <c r="A101" s="37"/>
      <c r="B101" s="37"/>
      <c r="C101" s="188"/>
    </row>
  </sheetData>
  <mergeCells count="18">
    <mergeCell ref="A26:A29"/>
    <mergeCell ref="B27:C27"/>
    <mergeCell ref="B30:C30"/>
    <mergeCell ref="B10:C10"/>
    <mergeCell ref="B22:C22"/>
    <mergeCell ref="A11:A15"/>
    <mergeCell ref="A16:A20"/>
    <mergeCell ref="B20:C20"/>
    <mergeCell ref="B21:C21"/>
    <mergeCell ref="A22:A25"/>
    <mergeCell ref="B76:C76"/>
    <mergeCell ref="B87:C87"/>
    <mergeCell ref="B94:C94"/>
    <mergeCell ref="B5:C5"/>
    <mergeCell ref="B6:C6"/>
    <mergeCell ref="B7:C7"/>
    <mergeCell ref="B8:C8"/>
    <mergeCell ref="B9:C9"/>
  </mergeCells>
  <phoneticPr fontId="5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DBDCD-CED2-4260-8FD9-CB36FC067990}">
  <dimension ref="A1:I110"/>
  <sheetViews>
    <sheetView showGridLines="0" topLeftCell="A51" zoomScale="130" zoomScaleNormal="130" workbookViewId="0">
      <selection activeCell="D9" sqref="B9:D9"/>
    </sheetView>
  </sheetViews>
  <sheetFormatPr baseColWidth="10" defaultColWidth="11.5546875" defaultRowHeight="14.4" x14ac:dyDescent="0.3"/>
  <cols>
    <col min="1" max="1" width="8.6640625" customWidth="1"/>
    <col min="2" max="2" width="73.109375" customWidth="1"/>
    <col min="3" max="4" width="17.5546875" customWidth="1"/>
    <col min="6" max="6" width="13.77734375" bestFit="1" customWidth="1"/>
    <col min="8" max="8" width="13.77734375" bestFit="1" customWidth="1"/>
  </cols>
  <sheetData>
    <row r="1" spans="1:6" ht="77.400000000000006" customHeight="1" x14ac:dyDescent="0.3"/>
    <row r="3" spans="1:6" x14ac:dyDescent="0.3">
      <c r="A3" s="345" t="s">
        <v>286</v>
      </c>
      <c r="B3" s="344" t="s">
        <v>287</v>
      </c>
      <c r="C3" s="344" t="s">
        <v>330</v>
      </c>
      <c r="D3" s="344" t="s">
        <v>331</v>
      </c>
    </row>
    <row r="4" spans="1:6" x14ac:dyDescent="0.3">
      <c r="A4" s="345"/>
      <c r="B4" s="344"/>
      <c r="C4" s="344"/>
      <c r="D4" s="344"/>
    </row>
    <row r="5" spans="1:6" x14ac:dyDescent="0.3">
      <c r="A5" s="256">
        <v>1</v>
      </c>
      <c r="B5" s="211" t="s">
        <v>289</v>
      </c>
      <c r="C5" s="212">
        <v>670000000</v>
      </c>
      <c r="D5" s="212">
        <v>670000000</v>
      </c>
      <c r="E5" s="190"/>
    </row>
    <row r="6" spans="1:6" x14ac:dyDescent="0.3">
      <c r="A6" s="256">
        <v>2</v>
      </c>
      <c r="B6" s="316" t="s">
        <v>290</v>
      </c>
      <c r="C6" s="317">
        <v>568000000</v>
      </c>
      <c r="D6" s="317">
        <v>568000000</v>
      </c>
      <c r="E6" t="s">
        <v>383</v>
      </c>
    </row>
    <row r="7" spans="1:6" x14ac:dyDescent="0.3">
      <c r="A7" s="256"/>
      <c r="B7" s="316" t="s">
        <v>369</v>
      </c>
      <c r="C7" s="317">
        <v>550000000</v>
      </c>
      <c r="D7" s="317">
        <v>550000000</v>
      </c>
      <c r="E7" t="s">
        <v>383</v>
      </c>
    </row>
    <row r="8" spans="1:6" x14ac:dyDescent="0.3">
      <c r="A8" s="256">
        <v>3</v>
      </c>
      <c r="B8" s="211" t="s">
        <v>291</v>
      </c>
      <c r="C8" s="212">
        <v>240000000</v>
      </c>
      <c r="D8" s="212">
        <v>240000000</v>
      </c>
      <c r="E8" s="190"/>
    </row>
    <row r="9" spans="1:6" x14ac:dyDescent="0.3">
      <c r="A9" s="256">
        <v>4</v>
      </c>
      <c r="B9" s="319" t="s">
        <v>292</v>
      </c>
      <c r="C9" s="320">
        <v>160000000</v>
      </c>
      <c r="D9" s="320">
        <v>160000000</v>
      </c>
      <c r="E9" t="s">
        <v>363</v>
      </c>
    </row>
    <row r="10" spans="1:6" x14ac:dyDescent="0.3">
      <c r="A10" s="256">
        <v>5</v>
      </c>
      <c r="B10" s="211" t="s">
        <v>185</v>
      </c>
      <c r="C10" s="212">
        <v>54000000</v>
      </c>
      <c r="D10" s="212">
        <v>54000000</v>
      </c>
      <c r="E10" s="190" t="s">
        <v>384</v>
      </c>
    </row>
    <row r="11" spans="1:6" x14ac:dyDescent="0.3">
      <c r="A11" s="345" t="s">
        <v>0</v>
      </c>
      <c r="B11" s="345"/>
      <c r="C11" s="257">
        <f>SUM(C5:C10)</f>
        <v>2242000000</v>
      </c>
      <c r="D11" s="257">
        <f>SUM(D5:D10)</f>
        <v>2242000000</v>
      </c>
      <c r="F11" s="185"/>
    </row>
    <row r="13" spans="1:6" x14ac:dyDescent="0.3">
      <c r="A13" s="345" t="s">
        <v>286</v>
      </c>
      <c r="B13" s="344" t="s">
        <v>293</v>
      </c>
      <c r="C13" s="344" t="s">
        <v>288</v>
      </c>
      <c r="D13" s="344" t="s">
        <v>331</v>
      </c>
    </row>
    <row r="14" spans="1:6" x14ac:dyDescent="0.3">
      <c r="A14" s="345"/>
      <c r="B14" s="344"/>
      <c r="C14" s="344"/>
      <c r="D14" s="344"/>
    </row>
    <row r="15" spans="1:6" x14ac:dyDescent="0.3">
      <c r="A15" s="256">
        <v>1</v>
      </c>
      <c r="B15" s="307" t="s">
        <v>364</v>
      </c>
      <c r="C15" s="308">
        <f>320000000-C16</f>
        <v>287000000</v>
      </c>
      <c r="D15" s="308">
        <f>320000000-D16</f>
        <v>287000000</v>
      </c>
    </row>
    <row r="16" spans="1:6" x14ac:dyDescent="0.3">
      <c r="A16" s="256">
        <v>2</v>
      </c>
      <c r="B16" s="321" t="s">
        <v>380</v>
      </c>
      <c r="C16" s="322">
        <v>33000000</v>
      </c>
      <c r="D16" s="322">
        <v>33000000</v>
      </c>
    </row>
    <row r="17" spans="1:9" x14ac:dyDescent="0.3">
      <c r="A17" s="256">
        <v>3</v>
      </c>
      <c r="B17" s="314" t="s">
        <v>294</v>
      </c>
      <c r="C17" s="315">
        <v>280000000</v>
      </c>
      <c r="D17" s="315">
        <v>280000000</v>
      </c>
    </row>
    <row r="18" spans="1:9" x14ac:dyDescent="0.3">
      <c r="A18" s="256">
        <v>4</v>
      </c>
      <c r="B18" s="314" t="s">
        <v>368</v>
      </c>
      <c r="C18" s="315">
        <v>350000000</v>
      </c>
      <c r="D18" s="315">
        <v>350000000</v>
      </c>
    </row>
    <row r="19" spans="1:9" x14ac:dyDescent="0.3">
      <c r="A19" s="256"/>
      <c r="B19" s="258" t="s">
        <v>320</v>
      </c>
      <c r="C19" s="259">
        <f>SUM(C15:C18)</f>
        <v>950000000</v>
      </c>
      <c r="D19" s="259">
        <f>SUM(D15:D18)</f>
        <v>950000000</v>
      </c>
    </row>
    <row r="20" spans="1:9" x14ac:dyDescent="0.3">
      <c r="A20" s="256">
        <v>3</v>
      </c>
      <c r="B20" s="211" t="s">
        <v>370</v>
      </c>
      <c r="C20" s="212">
        <v>120000000</v>
      </c>
      <c r="D20" s="212">
        <v>120000000</v>
      </c>
      <c r="E20" t="s">
        <v>385</v>
      </c>
      <c r="H20" s="311"/>
      <c r="I20" s="312"/>
    </row>
    <row r="21" spans="1:9" x14ac:dyDescent="0.3">
      <c r="A21" s="256">
        <v>4</v>
      </c>
      <c r="B21" s="211" t="s">
        <v>295</v>
      </c>
      <c r="C21" s="212">
        <v>190000000</v>
      </c>
      <c r="D21" s="212">
        <v>190000000</v>
      </c>
      <c r="E21" s="190">
        <v>1</v>
      </c>
    </row>
    <row r="22" spans="1:9" x14ac:dyDescent="0.3">
      <c r="A22" s="256">
        <v>5</v>
      </c>
      <c r="B22" s="211" t="s">
        <v>296</v>
      </c>
      <c r="C22" s="212">
        <v>87000000</v>
      </c>
      <c r="D22" s="212">
        <v>87000000</v>
      </c>
      <c r="E22" s="190">
        <v>1</v>
      </c>
    </row>
    <row r="23" spans="1:9" x14ac:dyDescent="0.3">
      <c r="A23" s="256">
        <v>6</v>
      </c>
      <c r="B23" s="211" t="s">
        <v>371</v>
      </c>
      <c r="C23" s="212">
        <v>130000000</v>
      </c>
      <c r="D23" s="212">
        <v>130000000</v>
      </c>
      <c r="E23" s="190">
        <v>1</v>
      </c>
    </row>
    <row r="24" spans="1:9" x14ac:dyDescent="0.3">
      <c r="A24" s="256">
        <v>7</v>
      </c>
      <c r="B24" s="211" t="s">
        <v>297</v>
      </c>
      <c r="C24" s="212">
        <v>175000000</v>
      </c>
      <c r="D24" s="212">
        <v>175000000</v>
      </c>
      <c r="E24" s="190">
        <v>1</v>
      </c>
    </row>
    <row r="25" spans="1:9" x14ac:dyDescent="0.3">
      <c r="A25" s="256">
        <v>8</v>
      </c>
      <c r="B25" s="211" t="s">
        <v>298</v>
      </c>
      <c r="C25" s="212">
        <v>47000000</v>
      </c>
      <c r="D25" s="212">
        <v>47000000</v>
      </c>
      <c r="E25" s="190">
        <v>1</v>
      </c>
    </row>
    <row r="26" spans="1:9" x14ac:dyDescent="0.3">
      <c r="A26" s="256">
        <v>9</v>
      </c>
      <c r="B26" s="211" t="s">
        <v>373</v>
      </c>
      <c r="C26" s="212">
        <v>24000000</v>
      </c>
      <c r="D26" s="212">
        <v>24000000</v>
      </c>
      <c r="E26" s="190">
        <v>1</v>
      </c>
    </row>
    <row r="27" spans="1:9" x14ac:dyDescent="0.3">
      <c r="A27" s="256">
        <v>10</v>
      </c>
      <c r="B27" s="211" t="s">
        <v>299</v>
      </c>
      <c r="C27" s="212">
        <v>64000000</v>
      </c>
      <c r="D27" s="212">
        <v>64000000</v>
      </c>
      <c r="E27" s="190">
        <v>1</v>
      </c>
      <c r="F27" s="313"/>
      <c r="G27" s="313"/>
    </row>
    <row r="28" spans="1:9" x14ac:dyDescent="0.3">
      <c r="A28" s="256">
        <v>11</v>
      </c>
      <c r="B28" s="211" t="s">
        <v>300</v>
      </c>
      <c r="C28" s="212">
        <v>32000000</v>
      </c>
      <c r="D28" s="212">
        <v>32000000</v>
      </c>
      <c r="E28" s="190">
        <v>1</v>
      </c>
    </row>
    <row r="29" spans="1:9" x14ac:dyDescent="0.3">
      <c r="A29" s="256">
        <v>12</v>
      </c>
      <c r="B29" s="211" t="s">
        <v>301</v>
      </c>
      <c r="C29" s="212">
        <v>78000000</v>
      </c>
      <c r="D29" s="212">
        <v>78000000</v>
      </c>
      <c r="E29" s="190">
        <v>1</v>
      </c>
    </row>
    <row r="30" spans="1:9" x14ac:dyDescent="0.3">
      <c r="A30" s="256">
        <v>13</v>
      </c>
      <c r="B30" s="211" t="s">
        <v>318</v>
      </c>
      <c r="C30" s="212"/>
      <c r="D30" s="212">
        <f>C69</f>
        <v>15672100</v>
      </c>
    </row>
    <row r="31" spans="1:9" x14ac:dyDescent="0.3">
      <c r="A31" s="256">
        <v>14</v>
      </c>
      <c r="B31" s="211" t="s">
        <v>319</v>
      </c>
      <c r="C31" s="212"/>
      <c r="D31" s="212">
        <f>C62</f>
        <v>31558000</v>
      </c>
    </row>
    <row r="32" spans="1:9" x14ac:dyDescent="0.3">
      <c r="A32" s="350" t="s">
        <v>361</v>
      </c>
      <c r="B32" s="350"/>
      <c r="C32" s="288">
        <f>SUM(C20:C31)</f>
        <v>947000000</v>
      </c>
      <c r="D32" s="288">
        <f>SUM(D20:D31)</f>
        <v>994230100</v>
      </c>
    </row>
    <row r="33" spans="1:8" x14ac:dyDescent="0.3">
      <c r="A33" s="345" t="s">
        <v>362</v>
      </c>
      <c r="B33" s="345"/>
      <c r="C33" s="289">
        <f>C32+C19</f>
        <v>1897000000</v>
      </c>
      <c r="D33" s="289">
        <f>D32+D19</f>
        <v>1944230100</v>
      </c>
    </row>
    <row r="34" spans="1:8" x14ac:dyDescent="0.3">
      <c r="A34" s="345" t="s">
        <v>302</v>
      </c>
      <c r="B34" s="345"/>
      <c r="C34" s="318">
        <f>C11-C33</f>
        <v>345000000</v>
      </c>
      <c r="D34" s="318">
        <f>D11-D33</f>
        <v>297769900</v>
      </c>
      <c r="F34" s="290"/>
      <c r="G34" s="290"/>
    </row>
    <row r="35" spans="1:8" x14ac:dyDescent="0.3">
      <c r="A35" s="37"/>
      <c r="B35" s="37"/>
    </row>
    <row r="36" spans="1:8" x14ac:dyDescent="0.3">
      <c r="A36" s="351" t="s">
        <v>347</v>
      </c>
      <c r="B36" s="351"/>
      <c r="C36" s="260">
        <f>C37+C38</f>
        <v>345000000</v>
      </c>
      <c r="D36" s="260">
        <f>D37+D38</f>
        <v>297769900</v>
      </c>
      <c r="E36" s="261"/>
    </row>
    <row r="37" spans="1:8" x14ac:dyDescent="0.3">
      <c r="A37" s="262"/>
      <c r="B37" s="263" t="s">
        <v>348</v>
      </c>
      <c r="C37" s="306">
        <f>C34-C38</f>
        <v>218000000</v>
      </c>
      <c r="D37" s="306">
        <f>D34-D38</f>
        <v>170769900</v>
      </c>
      <c r="E37" s="297" t="s">
        <v>366</v>
      </c>
      <c r="F37" s="291"/>
      <c r="G37" s="291"/>
      <c r="H37" s="291"/>
    </row>
    <row r="38" spans="1:8" x14ac:dyDescent="0.3">
      <c r="A38" s="262"/>
      <c r="B38" s="263" t="s">
        <v>349</v>
      </c>
      <c r="C38" s="306">
        <f>C43</f>
        <v>127000000</v>
      </c>
      <c r="D38" s="306">
        <f>C38</f>
        <v>127000000</v>
      </c>
      <c r="E38" s="291" t="s">
        <v>350</v>
      </c>
      <c r="F38" s="291"/>
      <c r="G38" s="291"/>
      <c r="H38" s="291"/>
    </row>
    <row r="39" spans="1:8" x14ac:dyDescent="0.3">
      <c r="A39" s="37"/>
      <c r="E39" s="261"/>
    </row>
    <row r="40" spans="1:8" ht="15.6" x14ac:dyDescent="0.3">
      <c r="A40" s="37"/>
      <c r="B40" s="264" t="s">
        <v>333</v>
      </c>
      <c r="C40" s="265"/>
    </row>
    <row r="41" spans="1:8" ht="15.6" x14ac:dyDescent="0.3">
      <c r="A41" s="37"/>
      <c r="B41" s="247" t="s">
        <v>334</v>
      </c>
      <c r="C41" s="248">
        <f>C9</f>
        <v>160000000</v>
      </c>
    </row>
    <row r="42" spans="1:8" ht="15.6" x14ac:dyDescent="0.3">
      <c r="A42" s="37"/>
      <c r="B42" s="247" t="s">
        <v>335</v>
      </c>
      <c r="C42" s="248">
        <f>C16</f>
        <v>33000000</v>
      </c>
    </row>
    <row r="43" spans="1:8" ht="15.6" x14ac:dyDescent="0.3">
      <c r="A43" s="37"/>
      <c r="B43" s="264" t="s">
        <v>336</v>
      </c>
      <c r="C43" s="266">
        <f>C41-C42</f>
        <v>127000000</v>
      </c>
      <c r="D43" t="s">
        <v>350</v>
      </c>
    </row>
    <row r="44" spans="1:8" x14ac:dyDescent="0.3">
      <c r="A44" s="37"/>
      <c r="B44" s="37"/>
    </row>
    <row r="45" spans="1:8" x14ac:dyDescent="0.3">
      <c r="A45" s="37"/>
      <c r="B45" s="37"/>
    </row>
    <row r="46" spans="1:8" x14ac:dyDescent="0.3">
      <c r="A46" s="37"/>
      <c r="B46" s="37"/>
    </row>
    <row r="47" spans="1:8" ht="15.6" x14ac:dyDescent="0.3">
      <c r="A47" s="37"/>
      <c r="B47" s="346" t="s">
        <v>303</v>
      </c>
      <c r="C47" s="346"/>
      <c r="D47" s="230"/>
    </row>
    <row r="48" spans="1:8" ht="15.6" x14ac:dyDescent="0.3">
      <c r="A48" s="37"/>
      <c r="B48" s="231" t="s">
        <v>304</v>
      </c>
      <c r="C48" s="232">
        <f>C11</f>
        <v>2242000000</v>
      </c>
      <c r="D48" s="233"/>
      <c r="F48" s="185">
        <f>C11</f>
        <v>2242000000</v>
      </c>
    </row>
    <row r="49" spans="1:7" ht="15.6" x14ac:dyDescent="0.3">
      <c r="A49" s="37"/>
      <c r="B49" s="231" t="s">
        <v>305</v>
      </c>
      <c r="C49" s="232">
        <f>-C19</f>
        <v>-950000000</v>
      </c>
      <c r="D49" s="233"/>
      <c r="F49" s="190">
        <v>0.01</v>
      </c>
    </row>
    <row r="50" spans="1:7" ht="15.6" x14ac:dyDescent="0.3">
      <c r="A50" s="37"/>
      <c r="B50" s="234" t="s">
        <v>306</v>
      </c>
      <c r="C50" s="235">
        <f>SUM(C48:C49)</f>
        <v>1292000000</v>
      </c>
      <c r="D50" s="236"/>
      <c r="E50" s="303" t="s">
        <v>381</v>
      </c>
      <c r="F50" s="304">
        <f>F48*F49</f>
        <v>22420000</v>
      </c>
      <c r="G50" s="185"/>
    </row>
    <row r="51" spans="1:7" ht="15.6" x14ac:dyDescent="0.3">
      <c r="A51" s="42"/>
      <c r="B51" s="231" t="s">
        <v>307</v>
      </c>
      <c r="C51" s="232">
        <f>C32</f>
        <v>947000000</v>
      </c>
      <c r="D51" s="233"/>
      <c r="E51" s="303" t="s">
        <v>7</v>
      </c>
      <c r="F51" s="305">
        <f>D20-F50</f>
        <v>97580000</v>
      </c>
    </row>
    <row r="52" spans="1:7" ht="15.6" x14ac:dyDescent="0.3">
      <c r="A52" s="42"/>
      <c r="B52" s="237" t="s">
        <v>308</v>
      </c>
      <c r="C52" s="235">
        <f>C50-C51</f>
        <v>345000000</v>
      </c>
      <c r="D52" s="299" t="s">
        <v>382</v>
      </c>
    </row>
    <row r="53" spans="1:7" ht="15.6" x14ac:dyDescent="0.3">
      <c r="A53" s="42"/>
      <c r="B53" s="292" t="s">
        <v>337</v>
      </c>
      <c r="C53" s="293">
        <f>F51</f>
        <v>97580000</v>
      </c>
      <c r="D53" s="238"/>
    </row>
    <row r="54" spans="1:7" ht="15.6" x14ac:dyDescent="0.3">
      <c r="A54" s="42"/>
      <c r="B54" s="292" t="s">
        <v>338</v>
      </c>
      <c r="C54" s="293">
        <f>C16</f>
        <v>33000000</v>
      </c>
      <c r="D54" s="238"/>
    </row>
    <row r="55" spans="1:7" ht="15.6" x14ac:dyDescent="0.3">
      <c r="A55" s="42"/>
      <c r="B55" s="309" t="s">
        <v>343</v>
      </c>
      <c r="C55" s="310"/>
      <c r="D55" s="238"/>
    </row>
    <row r="56" spans="1:7" ht="15.6" x14ac:dyDescent="0.3">
      <c r="A56" s="42"/>
      <c r="B56" s="309" t="s">
        <v>346</v>
      </c>
      <c r="C56" s="310"/>
      <c r="D56" s="238"/>
    </row>
    <row r="57" spans="1:7" ht="15.6" x14ac:dyDescent="0.3">
      <c r="A57" s="42"/>
      <c r="B57" s="292" t="s">
        <v>339</v>
      </c>
      <c r="C57" s="293"/>
      <c r="D57" s="238"/>
    </row>
    <row r="58" spans="1:7" ht="15.6" x14ac:dyDescent="0.3">
      <c r="A58" s="42"/>
      <c r="B58" s="292" t="s">
        <v>345</v>
      </c>
      <c r="C58" s="293">
        <f>-C9</f>
        <v>-160000000</v>
      </c>
      <c r="D58" s="238"/>
    </row>
    <row r="59" spans="1:7" ht="15.6" x14ac:dyDescent="0.3">
      <c r="A59" s="42"/>
      <c r="B59" s="309" t="s">
        <v>344</v>
      </c>
      <c r="C59" s="310"/>
      <c r="D59" s="238"/>
    </row>
    <row r="60" spans="1:7" ht="15.6" x14ac:dyDescent="0.3">
      <c r="A60" s="42"/>
      <c r="B60" s="239" t="s">
        <v>309</v>
      </c>
      <c r="C60" s="240">
        <f>SUM(C52:C59)</f>
        <v>315580000</v>
      </c>
      <c r="D60" s="233">
        <v>317180000</v>
      </c>
      <c r="E60" s="185"/>
      <c r="F60" s="185"/>
    </row>
    <row r="61" spans="1:7" ht="15.6" x14ac:dyDescent="0.3">
      <c r="A61" s="37"/>
      <c r="B61" s="241" t="s">
        <v>310</v>
      </c>
      <c r="C61" s="242">
        <v>0.1</v>
      </c>
      <c r="D61" s="243"/>
    </row>
    <row r="62" spans="1:7" ht="15.6" x14ac:dyDescent="0.3">
      <c r="A62" s="42"/>
      <c r="B62" s="244" t="s">
        <v>340</v>
      </c>
      <c r="C62" s="245">
        <f>C60*C61</f>
        <v>31558000</v>
      </c>
      <c r="D62" s="238"/>
      <c r="E62" s="185"/>
      <c r="F62" s="185"/>
    </row>
    <row r="63" spans="1:7" x14ac:dyDescent="0.3">
      <c r="A63" s="37"/>
    </row>
    <row r="64" spans="1:7" ht="15.6" customHeight="1" x14ac:dyDescent="0.3">
      <c r="A64" s="37"/>
      <c r="B64" s="347" t="s">
        <v>311</v>
      </c>
      <c r="C64" s="348"/>
      <c r="D64" s="246"/>
    </row>
    <row r="65" spans="1:4" ht="15.6" x14ac:dyDescent="0.3">
      <c r="A65" s="37"/>
      <c r="B65" s="213" t="s">
        <v>312</v>
      </c>
      <c r="C65" s="214">
        <f>C52</f>
        <v>345000000</v>
      </c>
      <c r="D65" s="196"/>
    </row>
    <row r="66" spans="1:4" ht="15.6" x14ac:dyDescent="0.3">
      <c r="A66" s="37"/>
      <c r="B66" s="213" t="s">
        <v>313</v>
      </c>
      <c r="C66" s="214">
        <f>-C62</f>
        <v>-31558000</v>
      </c>
      <c r="D66" s="196"/>
    </row>
    <row r="67" spans="1:4" ht="15.6" x14ac:dyDescent="0.3">
      <c r="A67" s="37"/>
      <c r="B67" s="218" t="s">
        <v>314</v>
      </c>
      <c r="C67" s="216">
        <f>SUM(C65:C66)</f>
        <v>313442000</v>
      </c>
      <c r="D67" s="197">
        <v>312224100</v>
      </c>
    </row>
    <row r="68" spans="1:4" ht="15.6" x14ac:dyDescent="0.3">
      <c r="A68" s="37"/>
      <c r="B68" s="213" t="s">
        <v>315</v>
      </c>
      <c r="C68" s="217">
        <v>0.05</v>
      </c>
      <c r="D68" s="200"/>
    </row>
    <row r="69" spans="1:4" ht="18" x14ac:dyDescent="0.35">
      <c r="A69" s="37"/>
      <c r="B69" s="219" t="s">
        <v>316</v>
      </c>
      <c r="C69" s="220">
        <f>C67*C68</f>
        <v>15672100</v>
      </c>
      <c r="D69" s="204"/>
    </row>
    <row r="70" spans="1:4" x14ac:dyDescent="0.3">
      <c r="A70" s="37"/>
      <c r="B70" s="205"/>
      <c r="C70" s="205"/>
      <c r="D70" s="205"/>
    </row>
    <row r="71" spans="1:4" ht="15.6" x14ac:dyDescent="0.3">
      <c r="B71" s="349" t="s">
        <v>317</v>
      </c>
      <c r="C71" s="349"/>
      <c r="D71" s="246"/>
    </row>
    <row r="72" spans="1:4" ht="15.6" x14ac:dyDescent="0.3">
      <c r="B72" s="213" t="s">
        <v>367</v>
      </c>
      <c r="C72" s="214"/>
      <c r="D72" s="196"/>
    </row>
    <row r="73" spans="1:4" ht="15.6" x14ac:dyDescent="0.3">
      <c r="B73" s="213"/>
      <c r="C73" s="214"/>
      <c r="D73" s="196"/>
    </row>
    <row r="74" spans="1:4" ht="15.6" x14ac:dyDescent="0.3">
      <c r="B74" s="213"/>
      <c r="C74" s="214"/>
      <c r="D74" s="196"/>
    </row>
    <row r="75" spans="1:4" ht="15.6" x14ac:dyDescent="0.3">
      <c r="B75" s="215" t="s">
        <v>375</v>
      </c>
      <c r="C75" s="216"/>
      <c r="D75" s="197"/>
    </row>
    <row r="76" spans="1:4" ht="15.6" x14ac:dyDescent="0.3">
      <c r="B76" s="195"/>
    </row>
    <row r="77" spans="1:4" ht="15.6" x14ac:dyDescent="0.3">
      <c r="B77" s="195"/>
    </row>
    <row r="78" spans="1:4" ht="15.6" x14ac:dyDescent="0.3">
      <c r="B78" s="195" t="s">
        <v>351</v>
      </c>
    </row>
    <row r="79" spans="1:4" x14ac:dyDescent="0.3">
      <c r="B79" s="211"/>
      <c r="C79" s="267"/>
    </row>
    <row r="80" spans="1:4" x14ac:dyDescent="0.3">
      <c r="B80" s="211"/>
      <c r="C80" s="267"/>
    </row>
    <row r="81" spans="1:5" x14ac:dyDescent="0.3">
      <c r="B81" s="211"/>
      <c r="C81" s="267"/>
    </row>
    <row r="82" spans="1:5" ht="15.6" x14ac:dyDescent="0.3">
      <c r="B82" s="268" t="s">
        <v>352</v>
      </c>
      <c r="C82" s="269">
        <f>SUM(C79:C81)</f>
        <v>0</v>
      </c>
      <c r="D82" s="270"/>
    </row>
    <row r="83" spans="1:5" ht="15.6" x14ac:dyDescent="0.3">
      <c r="B83" s="195"/>
    </row>
    <row r="84" spans="1:5" ht="15.6" x14ac:dyDescent="0.3">
      <c r="B84" s="271" t="s">
        <v>353</v>
      </c>
      <c r="C84" s="272"/>
      <c r="D84" s="272"/>
      <c r="E84" s="298">
        <v>44926</v>
      </c>
    </row>
    <row r="85" spans="1:5" x14ac:dyDescent="0.3">
      <c r="B85" s="49" t="s">
        <v>321</v>
      </c>
      <c r="C85" s="49"/>
      <c r="D85" s="49"/>
    </row>
    <row r="86" spans="1:5" ht="15.6" x14ac:dyDescent="0.3">
      <c r="B86" s="249" t="s">
        <v>322</v>
      </c>
      <c r="C86" s="250">
        <f>C62</f>
        <v>31558000</v>
      </c>
      <c r="D86" s="49"/>
    </row>
    <row r="87" spans="1:5" ht="15.6" x14ac:dyDescent="0.3">
      <c r="B87" s="251" t="s">
        <v>323</v>
      </c>
      <c r="C87" s="49"/>
      <c r="D87" s="250">
        <f>C86</f>
        <v>31558000</v>
      </c>
    </row>
    <row r="88" spans="1:5" ht="15.6" x14ac:dyDescent="0.3">
      <c r="B88" s="195"/>
    </row>
    <row r="89" spans="1:5" ht="15.6" x14ac:dyDescent="0.3">
      <c r="B89" s="271" t="s">
        <v>353</v>
      </c>
      <c r="C89" s="272"/>
      <c r="D89" s="272"/>
      <c r="E89" s="298">
        <v>44926</v>
      </c>
    </row>
    <row r="90" spans="1:5" x14ac:dyDescent="0.3">
      <c r="B90" s="49" t="s">
        <v>324</v>
      </c>
      <c r="C90" s="49"/>
      <c r="D90" s="49"/>
    </row>
    <row r="91" spans="1:5" ht="15.6" x14ac:dyDescent="0.3">
      <c r="B91" s="249" t="s">
        <v>325</v>
      </c>
      <c r="C91" s="250">
        <f>C69</f>
        <v>15672100</v>
      </c>
      <c r="D91" s="49"/>
    </row>
    <row r="92" spans="1:5" ht="15.6" x14ac:dyDescent="0.3">
      <c r="B92" s="251" t="s">
        <v>326</v>
      </c>
      <c r="C92" s="49"/>
      <c r="D92" s="250">
        <f>C91</f>
        <v>15672100</v>
      </c>
    </row>
    <row r="93" spans="1:5" x14ac:dyDescent="0.3">
      <c r="B93" s="205"/>
    </row>
    <row r="94" spans="1:5" ht="15.6" x14ac:dyDescent="0.3">
      <c r="A94" s="37"/>
      <c r="B94" s="271" t="s">
        <v>353</v>
      </c>
      <c r="C94" s="272"/>
      <c r="D94" s="272"/>
      <c r="E94" t="s">
        <v>378</v>
      </c>
    </row>
    <row r="95" spans="1:5" x14ac:dyDescent="0.3">
      <c r="B95" s="49" t="s">
        <v>332</v>
      </c>
      <c r="C95" s="49"/>
      <c r="D95" s="49"/>
    </row>
    <row r="96" spans="1:5" ht="15.6" x14ac:dyDescent="0.3">
      <c r="B96" s="300" t="s">
        <v>302</v>
      </c>
      <c r="C96" s="301">
        <f>D38</f>
        <v>127000000</v>
      </c>
      <c r="D96" s="253"/>
    </row>
    <row r="97" spans="1:5" ht="15.6" x14ac:dyDescent="0.3">
      <c r="A97" s="37"/>
      <c r="B97" s="302" t="s">
        <v>354</v>
      </c>
      <c r="C97" s="253"/>
      <c r="D97" s="301">
        <f>C96</f>
        <v>127000000</v>
      </c>
    </row>
    <row r="98" spans="1:5" ht="15.6" x14ac:dyDescent="0.3">
      <c r="B98" s="251"/>
      <c r="C98" s="49"/>
      <c r="D98" s="250"/>
    </row>
    <row r="99" spans="1:5" x14ac:dyDescent="0.3">
      <c r="A99" s="37"/>
      <c r="B99" s="205"/>
    </row>
    <row r="100" spans="1:5" ht="15.6" x14ac:dyDescent="0.3">
      <c r="A100" s="37"/>
      <c r="B100" s="271" t="s">
        <v>353</v>
      </c>
      <c r="C100" s="272"/>
      <c r="D100" s="272"/>
      <c r="E100" t="s">
        <v>378</v>
      </c>
    </row>
    <row r="101" spans="1:5" x14ac:dyDescent="0.3">
      <c r="A101" s="37"/>
      <c r="B101" s="49" t="s">
        <v>329</v>
      </c>
      <c r="C101" s="49"/>
      <c r="D101" s="49"/>
    </row>
    <row r="102" spans="1:5" ht="15.6" x14ac:dyDescent="0.3">
      <c r="A102" s="37"/>
      <c r="B102" s="249" t="s">
        <v>302</v>
      </c>
      <c r="C102" s="250">
        <f>D37</f>
        <v>170769900</v>
      </c>
      <c r="D102" s="49"/>
    </row>
    <row r="103" spans="1:5" ht="15.6" x14ac:dyDescent="0.3">
      <c r="A103" s="37"/>
      <c r="B103" s="251" t="s">
        <v>327</v>
      </c>
      <c r="C103" s="49"/>
      <c r="D103" s="250">
        <f>C102-D104</f>
        <v>157108308</v>
      </c>
    </row>
    <row r="104" spans="1:5" ht="15.6" x14ac:dyDescent="0.3">
      <c r="B104" s="251" t="s">
        <v>328</v>
      </c>
      <c r="C104" s="49"/>
      <c r="D104" s="250">
        <f>C102*8%</f>
        <v>13661592</v>
      </c>
    </row>
    <row r="106" spans="1:5" x14ac:dyDescent="0.3">
      <c r="A106" s="37"/>
      <c r="B106" s="37"/>
    </row>
    <row r="108" spans="1:5" x14ac:dyDescent="0.3">
      <c r="A108" s="37"/>
      <c r="B108" s="37"/>
    </row>
    <row r="109" spans="1:5" x14ac:dyDescent="0.3">
      <c r="A109" s="42"/>
      <c r="B109" s="42"/>
    </row>
    <row r="110" spans="1:5" x14ac:dyDescent="0.3">
      <c r="A110" s="42"/>
      <c r="B110" s="42"/>
    </row>
  </sheetData>
  <mergeCells count="16">
    <mergeCell ref="D3:D4"/>
    <mergeCell ref="C3:C4"/>
    <mergeCell ref="A3:A4"/>
    <mergeCell ref="B3:B4"/>
    <mergeCell ref="A11:B11"/>
    <mergeCell ref="B71:C71"/>
    <mergeCell ref="A32:B32"/>
    <mergeCell ref="C13:C14"/>
    <mergeCell ref="A36:B36"/>
    <mergeCell ref="A33:B33"/>
    <mergeCell ref="A34:B34"/>
    <mergeCell ref="D13:D14"/>
    <mergeCell ref="A13:A14"/>
    <mergeCell ref="B13:B14"/>
    <mergeCell ref="B47:C47"/>
    <mergeCell ref="B64:C64"/>
  </mergeCells>
  <phoneticPr fontId="51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DDA2-BFDD-45EE-A4C9-6B8F4D308AA8}">
  <sheetPr>
    <tabColor rgb="FFFF0000"/>
  </sheetPr>
  <dimension ref="A3:H82"/>
  <sheetViews>
    <sheetView showGridLines="0" topLeftCell="A58" zoomScale="120" zoomScaleNormal="120" workbookViewId="0">
      <selection activeCell="C41" sqref="C41:D41"/>
    </sheetView>
  </sheetViews>
  <sheetFormatPr baseColWidth="10" defaultColWidth="11.5546875" defaultRowHeight="14.4" x14ac:dyDescent="0.3"/>
  <cols>
    <col min="2" max="2" width="53.44140625" bestFit="1" customWidth="1"/>
    <col min="3" max="3" width="14.77734375" customWidth="1"/>
    <col min="4" max="4" width="19.88671875" customWidth="1"/>
    <col min="5" max="5" width="15.5546875" customWidth="1"/>
    <col min="6" max="6" width="23.6640625" bestFit="1" customWidth="1"/>
  </cols>
  <sheetData>
    <row r="3" spans="1:7" ht="37.200000000000003" customHeight="1" x14ac:dyDescent="0.3"/>
    <row r="4" spans="1:7" x14ac:dyDescent="0.3">
      <c r="A4" s="359" t="s">
        <v>186</v>
      </c>
      <c r="B4" s="359"/>
      <c r="C4" s="359"/>
      <c r="D4" s="359"/>
    </row>
    <row r="5" spans="1:7" ht="17.399999999999999" x14ac:dyDescent="0.3">
      <c r="A5" s="360" t="s">
        <v>187</v>
      </c>
      <c r="B5" s="360"/>
      <c r="C5" s="360"/>
      <c r="D5" s="360"/>
    </row>
    <row r="6" spans="1:7" ht="69" x14ac:dyDescent="0.3">
      <c r="A6" s="44" t="s">
        <v>188</v>
      </c>
      <c r="B6" s="44" t="s">
        <v>189</v>
      </c>
      <c r="C6" s="44"/>
      <c r="D6" s="45" t="s">
        <v>190</v>
      </c>
    </row>
    <row r="7" spans="1:7" x14ac:dyDescent="0.3">
      <c r="A7" s="46"/>
      <c r="B7" s="47" t="s">
        <v>374</v>
      </c>
      <c r="C7" s="47"/>
      <c r="D7" s="48">
        <v>2082000000</v>
      </c>
    </row>
    <row r="8" spans="1:7" x14ac:dyDescent="0.3">
      <c r="A8" s="40"/>
      <c r="B8" s="40"/>
      <c r="C8" s="49"/>
      <c r="D8" s="50"/>
    </row>
    <row r="9" spans="1:7" x14ac:dyDescent="0.3">
      <c r="A9" s="40"/>
      <c r="B9" s="40"/>
      <c r="C9" s="49"/>
      <c r="D9" s="50"/>
    </row>
    <row r="10" spans="1:7" x14ac:dyDescent="0.3">
      <c r="A10" s="175"/>
      <c r="B10" s="175" t="s">
        <v>191</v>
      </c>
      <c r="C10" s="175"/>
      <c r="D10" s="176">
        <f>SUM(D7:D9)</f>
        <v>2082000000</v>
      </c>
      <c r="E10" s="182">
        <f>D10*1%</f>
        <v>20820000</v>
      </c>
    </row>
    <row r="11" spans="1:7" x14ac:dyDescent="0.3">
      <c r="A11" s="53"/>
      <c r="B11" s="49"/>
      <c r="C11" s="47"/>
      <c r="D11" s="183"/>
    </row>
    <row r="12" spans="1:7" x14ac:dyDescent="0.3">
      <c r="A12" s="54"/>
      <c r="B12" s="41"/>
      <c r="C12" s="41"/>
      <c r="D12" s="55"/>
    </row>
    <row r="13" spans="1:7" x14ac:dyDescent="0.3">
      <c r="A13" s="51"/>
      <c r="B13" s="51" t="s">
        <v>192</v>
      </c>
      <c r="C13" s="51"/>
      <c r="D13" s="52">
        <f>SUM(D11:D12)</f>
        <v>0</v>
      </c>
    </row>
    <row r="14" spans="1:7" x14ac:dyDescent="0.3">
      <c r="A14" s="175"/>
      <c r="B14" s="175" t="s">
        <v>192</v>
      </c>
      <c r="C14" s="175"/>
      <c r="D14" s="176">
        <f>D10+D13</f>
        <v>2082000000</v>
      </c>
      <c r="E14" s="56">
        <f>D14*1%</f>
        <v>20820000</v>
      </c>
      <c r="F14" s="37" t="s">
        <v>193</v>
      </c>
      <c r="G14">
        <v>77</v>
      </c>
    </row>
    <row r="15" spans="1:7" x14ac:dyDescent="0.3">
      <c r="A15" s="57"/>
      <c r="B15" s="58"/>
      <c r="C15" s="59"/>
      <c r="D15" s="59"/>
    </row>
    <row r="16" spans="1:7" x14ac:dyDescent="0.3">
      <c r="A16" s="60"/>
      <c r="B16" s="61"/>
      <c r="C16" s="62"/>
      <c r="D16" s="62"/>
    </row>
    <row r="17" spans="1:8" x14ac:dyDescent="0.3">
      <c r="A17" s="63"/>
      <c r="B17" s="64" t="s">
        <v>194</v>
      </c>
      <c r="C17" s="65"/>
      <c r="D17" s="65">
        <f>D15+D16</f>
        <v>0</v>
      </c>
    </row>
    <row r="18" spans="1:8" x14ac:dyDescent="0.3">
      <c r="A18" s="66"/>
      <c r="C18" s="67"/>
    </row>
    <row r="19" spans="1:8" x14ac:dyDescent="0.3">
      <c r="A19" s="68"/>
      <c r="B19" s="69" t="s">
        <v>8</v>
      </c>
      <c r="C19" s="70"/>
      <c r="D19" s="71">
        <f>D14-D17</f>
        <v>2082000000</v>
      </c>
      <c r="E19" s="72">
        <f>D19*1%</f>
        <v>20820000</v>
      </c>
      <c r="F19" s="37" t="s">
        <v>195</v>
      </c>
      <c r="G19" t="s">
        <v>257</v>
      </c>
      <c r="H19" t="s">
        <v>256</v>
      </c>
    </row>
    <row r="21" spans="1:8" ht="15.6" x14ac:dyDescent="0.3">
      <c r="A21" s="361" t="s">
        <v>196</v>
      </c>
      <c r="B21" s="361"/>
      <c r="C21" s="361"/>
      <c r="D21" s="361"/>
      <c r="E21" s="361"/>
    </row>
    <row r="22" spans="1:8" x14ac:dyDescent="0.3">
      <c r="A22" s="73"/>
      <c r="B22" s="73"/>
      <c r="C22" s="73"/>
    </row>
    <row r="23" spans="1:8" ht="27.6" x14ac:dyDescent="0.3">
      <c r="A23" s="74" t="s">
        <v>188</v>
      </c>
      <c r="B23" s="75" t="s">
        <v>197</v>
      </c>
      <c r="C23" s="76" t="s">
        <v>198</v>
      </c>
    </row>
    <row r="24" spans="1:8" ht="15.6" x14ac:dyDescent="0.3">
      <c r="A24" s="77"/>
      <c r="B24" s="78" t="s">
        <v>370</v>
      </c>
      <c r="C24" s="79">
        <v>120000000</v>
      </c>
    </row>
    <row r="25" spans="1:8" ht="15.6" x14ac:dyDescent="0.3">
      <c r="A25" s="77"/>
      <c r="B25" s="78"/>
      <c r="C25" s="79"/>
    </row>
    <row r="26" spans="1:8" ht="15.6" x14ac:dyDescent="0.3">
      <c r="A26" s="77"/>
      <c r="B26" s="78"/>
      <c r="C26" s="79"/>
    </row>
    <row r="27" spans="1:8" ht="15.6" x14ac:dyDescent="0.3">
      <c r="A27" s="77"/>
      <c r="B27" s="78"/>
      <c r="C27" s="79"/>
    </row>
    <row r="28" spans="1:8" ht="15.6" x14ac:dyDescent="0.3">
      <c r="A28" s="77"/>
      <c r="B28" s="80"/>
      <c r="C28" s="79"/>
    </row>
    <row r="29" spans="1:8" ht="15.6" x14ac:dyDescent="0.3">
      <c r="A29" s="77"/>
      <c r="B29" s="78"/>
      <c r="C29" s="79"/>
    </row>
    <row r="30" spans="1:8" ht="15.6" x14ac:dyDescent="0.3">
      <c r="A30" s="77"/>
      <c r="B30" s="78"/>
      <c r="C30" s="79"/>
    </row>
    <row r="31" spans="1:8" ht="15.6" x14ac:dyDescent="0.3">
      <c r="A31" s="81"/>
      <c r="B31" s="82" t="s">
        <v>199</v>
      </c>
      <c r="C31" s="83">
        <f>SUM(C24:C29)</f>
        <v>120000000</v>
      </c>
    </row>
    <row r="32" spans="1:8" x14ac:dyDescent="0.3">
      <c r="A32" s="66"/>
      <c r="C32" s="67"/>
    </row>
    <row r="33" spans="1:6" ht="17.399999999999999" x14ac:dyDescent="0.3">
      <c r="A33" s="354" t="s">
        <v>200</v>
      </c>
      <c r="B33" s="354"/>
      <c r="C33" s="354"/>
      <c r="D33" s="354"/>
      <c r="E33" s="354"/>
    </row>
    <row r="34" spans="1:6" x14ac:dyDescent="0.3">
      <c r="A34" s="66"/>
      <c r="C34" s="67"/>
    </row>
    <row r="35" spans="1:6" x14ac:dyDescent="0.3">
      <c r="A35" s="66"/>
      <c r="C35" s="67"/>
    </row>
    <row r="36" spans="1:6" x14ac:dyDescent="0.3">
      <c r="A36" s="66"/>
      <c r="C36" s="67"/>
    </row>
    <row r="37" spans="1:6" x14ac:dyDescent="0.3">
      <c r="A37" s="66"/>
      <c r="C37" s="67"/>
    </row>
    <row r="38" spans="1:6" x14ac:dyDescent="0.3">
      <c r="A38" s="66"/>
      <c r="C38" s="67"/>
    </row>
    <row r="39" spans="1:6" x14ac:dyDescent="0.3">
      <c r="A39" s="84"/>
      <c r="B39" s="85"/>
      <c r="C39" s="86"/>
      <c r="D39" s="85"/>
      <c r="E39" s="85"/>
    </row>
    <row r="40" spans="1:6" x14ac:dyDescent="0.3">
      <c r="A40" s="358" t="s">
        <v>201</v>
      </c>
      <c r="B40" s="358"/>
      <c r="C40" s="87" t="s">
        <v>202</v>
      </c>
      <c r="D40" s="87" t="s">
        <v>203</v>
      </c>
      <c r="E40" s="87" t="s">
        <v>7</v>
      </c>
    </row>
    <row r="41" spans="1:6" ht="15.6" x14ac:dyDescent="0.3">
      <c r="A41" s="77"/>
      <c r="B41" s="78" t="s">
        <v>370</v>
      </c>
      <c r="C41" s="79">
        <v>120000000</v>
      </c>
      <c r="D41" s="88">
        <f>E10</f>
        <v>20820000</v>
      </c>
      <c r="E41" s="89"/>
      <c r="F41" t="s">
        <v>258</v>
      </c>
    </row>
    <row r="42" spans="1:6" ht="15.6" x14ac:dyDescent="0.3">
      <c r="A42" s="77"/>
      <c r="B42" s="78"/>
      <c r="C42" s="79"/>
      <c r="D42" s="88"/>
      <c r="E42" s="89"/>
    </row>
    <row r="43" spans="1:6" ht="15.6" x14ac:dyDescent="0.3">
      <c r="A43" s="77"/>
      <c r="B43" s="78"/>
      <c r="C43" s="79"/>
      <c r="D43" s="88"/>
      <c r="E43" s="89"/>
    </row>
    <row r="44" spans="1:6" ht="15.6" x14ac:dyDescent="0.3">
      <c r="A44" s="77"/>
      <c r="B44" s="78"/>
      <c r="C44" s="79"/>
      <c r="D44" s="88"/>
      <c r="E44" s="89"/>
    </row>
    <row r="45" spans="1:6" ht="15.6" x14ac:dyDescent="0.3">
      <c r="A45" s="77"/>
      <c r="B45" s="80"/>
      <c r="C45" s="79"/>
      <c r="D45" s="88"/>
      <c r="E45" s="89"/>
    </row>
    <row r="46" spans="1:6" ht="15.6" x14ac:dyDescent="0.3">
      <c r="A46" s="77"/>
      <c r="B46" s="80"/>
      <c r="C46" s="79"/>
      <c r="D46" s="88"/>
      <c r="E46" s="89"/>
    </row>
    <row r="47" spans="1:6" x14ac:dyDescent="0.3">
      <c r="A47" s="353" t="s">
        <v>204</v>
      </c>
      <c r="B47" s="353"/>
      <c r="C47" s="90">
        <f>SUM(C41:C46)</f>
        <v>120000000</v>
      </c>
      <c r="D47" s="90">
        <f>SUM(D41:D46)</f>
        <v>20820000</v>
      </c>
      <c r="E47" s="184">
        <f>C47-D47</f>
        <v>99180000</v>
      </c>
    </row>
    <row r="48" spans="1:6" x14ac:dyDescent="0.3">
      <c r="A48" s="66"/>
      <c r="C48" s="67"/>
    </row>
    <row r="49" spans="1:5" ht="17.399999999999999" x14ac:dyDescent="0.3">
      <c r="A49" s="354" t="s">
        <v>205</v>
      </c>
      <c r="B49" s="354"/>
      <c r="C49" s="354"/>
      <c r="D49" s="354"/>
      <c r="E49" s="354"/>
    </row>
    <row r="60" spans="1:5" ht="15.6" x14ac:dyDescent="0.3">
      <c r="A60" s="355" t="s">
        <v>201</v>
      </c>
      <c r="B60" s="355"/>
      <c r="C60" s="91" t="s">
        <v>202</v>
      </c>
      <c r="D60" s="91" t="s">
        <v>203</v>
      </c>
      <c r="E60" s="91" t="s">
        <v>7</v>
      </c>
    </row>
    <row r="61" spans="1:5" ht="15.6" x14ac:dyDescent="0.3">
      <c r="A61" s="78"/>
      <c r="B61" s="78"/>
      <c r="C61" s="92"/>
      <c r="D61" s="93"/>
      <c r="E61" s="94"/>
    </row>
    <row r="62" spans="1:5" ht="15.6" x14ac:dyDescent="0.3">
      <c r="A62" s="356"/>
      <c r="B62" s="356"/>
      <c r="C62" s="95"/>
      <c r="D62" s="93"/>
      <c r="E62" s="94"/>
    </row>
    <row r="63" spans="1:5" ht="15.6" x14ac:dyDescent="0.3">
      <c r="A63" s="357" t="s">
        <v>204</v>
      </c>
      <c r="B63" s="357"/>
      <c r="C63" s="96">
        <f>SUM(C61:C62)</f>
        <v>0</v>
      </c>
      <c r="D63" s="96"/>
      <c r="E63" s="177"/>
    </row>
    <row r="64" spans="1:5" x14ac:dyDescent="0.3">
      <c r="A64" s="66"/>
      <c r="C64" s="67"/>
    </row>
    <row r="65" spans="1:5" ht="17.399999999999999" x14ac:dyDescent="0.3">
      <c r="A65" s="354" t="s">
        <v>206</v>
      </c>
      <c r="B65" s="354"/>
      <c r="C65" s="354"/>
      <c r="D65" s="354"/>
      <c r="E65" s="354"/>
    </row>
    <row r="66" spans="1:5" x14ac:dyDescent="0.3">
      <c r="A66" s="358" t="s">
        <v>201</v>
      </c>
      <c r="B66" s="358"/>
      <c r="C66" s="87" t="s">
        <v>202</v>
      </c>
      <c r="D66" s="87" t="s">
        <v>203</v>
      </c>
      <c r="E66" s="87" t="s">
        <v>7</v>
      </c>
    </row>
    <row r="67" spans="1:5" x14ac:dyDescent="0.3">
      <c r="A67" s="178"/>
      <c r="B67" s="97" t="s">
        <v>342</v>
      </c>
      <c r="C67" s="97">
        <f>C47</f>
        <v>120000000</v>
      </c>
      <c r="D67" s="97">
        <f>D47</f>
        <v>20820000</v>
      </c>
      <c r="E67" s="97">
        <f>E47</f>
        <v>99180000</v>
      </c>
    </row>
    <row r="68" spans="1:5" ht="15.6" x14ac:dyDescent="0.3">
      <c r="A68" s="352"/>
      <c r="B68" s="352"/>
      <c r="C68" s="179"/>
      <c r="D68" s="179"/>
      <c r="E68" s="179"/>
    </row>
    <row r="69" spans="1:5" x14ac:dyDescent="0.3">
      <c r="A69" s="353" t="s">
        <v>204</v>
      </c>
      <c r="B69" s="353"/>
      <c r="C69" s="90">
        <f>SUM(C67:C68)</f>
        <v>120000000</v>
      </c>
      <c r="D69" s="90">
        <f t="shared" ref="D69" si="0">SUM(D67:D68)</f>
        <v>20820000</v>
      </c>
      <c r="E69" s="90">
        <f>SUM(E67:E68)</f>
        <v>99180000</v>
      </c>
    </row>
    <row r="70" spans="1:5" x14ac:dyDescent="0.3">
      <c r="A70" s="60"/>
      <c r="B70" s="61"/>
      <c r="C70" s="62"/>
      <c r="D70" s="98"/>
      <c r="E70" s="98"/>
    </row>
    <row r="71" spans="1:5" x14ac:dyDescent="0.3">
      <c r="A71" s="180"/>
      <c r="B71" s="180"/>
      <c r="C71" s="180"/>
      <c r="D71" s="180"/>
      <c r="E71" s="181"/>
    </row>
    <row r="72" spans="1:5" x14ac:dyDescent="0.3">
      <c r="A72" s="37"/>
      <c r="B72" s="37"/>
      <c r="C72" s="39"/>
    </row>
    <row r="73" spans="1:5" x14ac:dyDescent="0.3">
      <c r="A73" s="37"/>
      <c r="B73" s="37" t="s">
        <v>7</v>
      </c>
      <c r="C73" s="39"/>
    </row>
    <row r="74" spans="1:5" x14ac:dyDescent="0.3">
      <c r="A74" s="42"/>
      <c r="B74" s="211"/>
      <c r="C74" s="212"/>
    </row>
    <row r="75" spans="1:5" x14ac:dyDescent="0.3">
      <c r="A75" s="37"/>
      <c r="B75" s="37"/>
      <c r="C75" s="39"/>
      <c r="D75" s="39"/>
      <c r="E75" s="39"/>
    </row>
    <row r="76" spans="1:5" x14ac:dyDescent="0.3">
      <c r="A76" s="42"/>
      <c r="B76" s="42"/>
      <c r="C76" s="43"/>
      <c r="D76" s="39"/>
      <c r="E76" s="39"/>
    </row>
    <row r="77" spans="1:5" x14ac:dyDescent="0.3">
      <c r="A77" s="42"/>
      <c r="B77" s="42"/>
      <c r="C77" s="43"/>
      <c r="D77" s="39"/>
      <c r="E77" s="39"/>
    </row>
    <row r="78" spans="1:5" x14ac:dyDescent="0.3">
      <c r="C78" s="226"/>
      <c r="E78" s="38"/>
    </row>
    <row r="81" spans="2:4" x14ac:dyDescent="0.3">
      <c r="B81" s="42"/>
      <c r="C81" s="43"/>
    </row>
    <row r="82" spans="2:4" x14ac:dyDescent="0.3">
      <c r="D82" s="38"/>
    </row>
  </sheetData>
  <protectedRanges>
    <protectedRange sqref="A7:G86" name="Rango1"/>
  </protectedRanges>
  <mergeCells count="14">
    <mergeCell ref="A47:B47"/>
    <mergeCell ref="A4:D4"/>
    <mergeCell ref="A5:D5"/>
    <mergeCell ref="A21:E21"/>
    <mergeCell ref="A33:E33"/>
    <mergeCell ref="A40:B40"/>
    <mergeCell ref="A68:B68"/>
    <mergeCell ref="A69:B69"/>
    <mergeCell ref="A49:E49"/>
    <mergeCell ref="A60:B60"/>
    <mergeCell ref="A62:B62"/>
    <mergeCell ref="A63:B63"/>
    <mergeCell ref="A65:E65"/>
    <mergeCell ref="A66:B6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78B6A-A9E0-4484-A759-7746238E06C0}">
  <dimension ref="A1:I57"/>
  <sheetViews>
    <sheetView showGridLines="0" topLeftCell="A2" zoomScale="120" zoomScaleNormal="120" zoomScaleSheetLayoutView="130" workbookViewId="0">
      <selection activeCell="C15" sqref="C15:D15"/>
    </sheetView>
  </sheetViews>
  <sheetFormatPr baseColWidth="10" defaultColWidth="11.33203125" defaultRowHeight="14.4" x14ac:dyDescent="0.3"/>
  <cols>
    <col min="1" max="1" width="4.5546875" customWidth="1"/>
    <col min="2" max="2" width="58.44140625" customWidth="1"/>
    <col min="3" max="3" width="14.5546875" customWidth="1"/>
    <col min="4" max="4" width="15.88671875" customWidth="1"/>
    <col min="5" max="5" width="16.21875" customWidth="1"/>
    <col min="6" max="6" width="12.6640625" bestFit="1" customWidth="1"/>
  </cols>
  <sheetData>
    <row r="1" spans="1:9" ht="88.8" customHeight="1" x14ac:dyDescent="0.3">
      <c r="A1" s="21"/>
    </row>
    <row r="2" spans="1:9" ht="54" customHeight="1" x14ac:dyDescent="0.3">
      <c r="A2" s="362" t="s">
        <v>4</v>
      </c>
      <c r="B2" s="362"/>
      <c r="C2" s="362"/>
      <c r="D2" s="362"/>
      <c r="E2" s="22"/>
      <c r="F2" s="23"/>
      <c r="G2" s="23"/>
      <c r="H2" s="23"/>
      <c r="I2" s="23"/>
    </row>
    <row r="3" spans="1:9" ht="15" customHeight="1" x14ac:dyDescent="0.3">
      <c r="A3" s="21"/>
      <c r="B3" s="23"/>
      <c r="C3" s="23"/>
      <c r="E3" s="23"/>
      <c r="F3" s="23"/>
      <c r="G3" s="23"/>
      <c r="H3" s="23"/>
      <c r="I3" s="23"/>
    </row>
    <row r="4" spans="1:9" ht="15" customHeight="1" x14ac:dyDescent="0.3">
      <c r="A4" s="24"/>
      <c r="B4" s="23" t="s">
        <v>10</v>
      </c>
      <c r="C4" s="25"/>
      <c r="D4" s="23"/>
      <c r="E4" s="23"/>
      <c r="F4" s="23"/>
      <c r="G4" s="23"/>
      <c r="H4" s="23"/>
      <c r="I4" s="23"/>
    </row>
    <row r="5" spans="1:9" ht="15" customHeight="1" x14ac:dyDescent="0.3">
      <c r="A5" s="24"/>
      <c r="B5" s="363" t="s">
        <v>5</v>
      </c>
      <c r="C5" s="364" t="s">
        <v>9</v>
      </c>
      <c r="D5" s="365" t="s">
        <v>2</v>
      </c>
      <c r="E5" s="23"/>
      <c r="F5" s="23"/>
      <c r="G5" s="23"/>
      <c r="H5" s="23"/>
      <c r="I5" s="23"/>
    </row>
    <row r="6" spans="1:9" ht="25.8" customHeight="1" x14ac:dyDescent="0.3">
      <c r="A6" s="24"/>
      <c r="B6" s="363"/>
      <c r="C6" s="364"/>
      <c r="D6" s="365"/>
      <c r="E6" s="23"/>
      <c r="F6" s="23"/>
      <c r="G6" s="23"/>
      <c r="H6" s="23"/>
      <c r="I6" s="23"/>
    </row>
    <row r="7" spans="1:9" ht="15" customHeight="1" x14ac:dyDescent="0.3">
      <c r="A7" s="24"/>
      <c r="B7" s="273" t="s">
        <v>289</v>
      </c>
      <c r="C7" s="274">
        <v>13</v>
      </c>
      <c r="D7" s="273">
        <v>670000000</v>
      </c>
      <c r="E7" s="23"/>
      <c r="F7" s="23"/>
      <c r="G7" s="23"/>
      <c r="H7" s="23"/>
      <c r="I7" s="23"/>
    </row>
    <row r="8" spans="1:9" ht="15" customHeight="1" x14ac:dyDescent="0.3">
      <c r="A8" s="24"/>
      <c r="B8" s="273" t="s">
        <v>290</v>
      </c>
      <c r="C8" s="274">
        <v>15</v>
      </c>
      <c r="D8" s="273">
        <v>568000000</v>
      </c>
      <c r="E8" s="23"/>
      <c r="F8" s="23"/>
      <c r="G8" s="23"/>
      <c r="H8" s="23"/>
      <c r="I8" s="23"/>
    </row>
    <row r="9" spans="1:9" ht="15" customHeight="1" x14ac:dyDescent="0.3">
      <c r="A9" s="24"/>
      <c r="B9" s="273" t="s">
        <v>369</v>
      </c>
      <c r="C9" s="274">
        <v>18</v>
      </c>
      <c r="D9" s="273">
        <v>550000000</v>
      </c>
      <c r="E9" s="23"/>
      <c r="F9" s="23"/>
      <c r="G9" s="23"/>
      <c r="H9" s="23"/>
      <c r="I9" s="23"/>
    </row>
    <row r="10" spans="1:9" ht="15" customHeight="1" x14ac:dyDescent="0.3">
      <c r="A10" s="24"/>
      <c r="B10" s="273" t="s">
        <v>291</v>
      </c>
      <c r="C10" s="274">
        <v>11</v>
      </c>
      <c r="D10" s="273">
        <v>240000000</v>
      </c>
      <c r="E10" s="23"/>
      <c r="F10" s="23"/>
      <c r="G10" s="23"/>
      <c r="H10" s="23"/>
      <c r="I10" s="23"/>
    </row>
    <row r="11" spans="1:9" ht="15" customHeight="1" x14ac:dyDescent="0.3">
      <c r="A11" s="24"/>
      <c r="B11" s="294" t="s">
        <v>292</v>
      </c>
      <c r="C11" s="295"/>
      <c r="D11" s="294"/>
      <c r="E11" s="23" t="s">
        <v>376</v>
      </c>
      <c r="F11" s="23"/>
      <c r="G11" s="23"/>
      <c r="H11" s="23"/>
      <c r="I11" s="23"/>
    </row>
    <row r="12" spans="1:9" ht="15" customHeight="1" x14ac:dyDescent="0.3">
      <c r="A12" s="24"/>
      <c r="B12" s="273" t="s">
        <v>185</v>
      </c>
      <c r="C12" s="274">
        <v>23</v>
      </c>
      <c r="D12" s="273">
        <v>54000000</v>
      </c>
      <c r="E12" s="23"/>
      <c r="F12" s="23"/>
      <c r="G12" s="23"/>
      <c r="H12" s="23"/>
      <c r="I12" s="23"/>
    </row>
    <row r="13" spans="1:9" ht="15" customHeight="1" x14ac:dyDescent="0.3">
      <c r="A13" s="24"/>
      <c r="B13" s="273" t="s">
        <v>292</v>
      </c>
      <c r="C13" s="274"/>
      <c r="D13" s="323"/>
      <c r="E13" s="23"/>
      <c r="F13" s="23"/>
      <c r="G13" s="23"/>
      <c r="H13" s="23"/>
      <c r="I13" s="23"/>
    </row>
    <row r="14" spans="1:9" ht="15" customHeight="1" thickBot="1" x14ac:dyDescent="0.35">
      <c r="A14" s="24"/>
      <c r="B14" s="275" t="s">
        <v>1</v>
      </c>
      <c r="C14" s="275"/>
      <c r="D14" s="276">
        <f>SUM(D7:D12)</f>
        <v>2082000000</v>
      </c>
      <c r="E14" s="100">
        <f>D14-D11</f>
        <v>2082000000</v>
      </c>
      <c r="F14" s="100">
        <f>D14-'RESUMEN  EERR'!C11</f>
        <v>-160000000</v>
      </c>
      <c r="G14" s="23"/>
      <c r="H14" s="23"/>
      <c r="I14" s="23"/>
    </row>
    <row r="15" spans="1:9" ht="15" customHeight="1" thickTop="1" x14ac:dyDescent="0.3">
      <c r="A15" s="24"/>
      <c r="B15" s="294" t="s">
        <v>360</v>
      </c>
      <c r="C15" s="295"/>
      <c r="D15" s="294"/>
      <c r="E15" s="23"/>
      <c r="F15" s="23"/>
      <c r="G15" s="23"/>
      <c r="H15" s="23"/>
      <c r="I15" s="23"/>
    </row>
    <row r="16" spans="1:9" ht="15" customHeight="1" x14ac:dyDescent="0.3">
      <c r="A16" s="24"/>
      <c r="B16" s="273"/>
      <c r="C16" s="273">
        <v>87</v>
      </c>
      <c r="D16" s="273">
        <v>160000000</v>
      </c>
      <c r="E16" s="23"/>
      <c r="F16" s="23"/>
      <c r="G16" s="23"/>
      <c r="H16" s="23"/>
      <c r="I16" s="23"/>
    </row>
    <row r="17" spans="1:9" ht="15" customHeight="1" thickBot="1" x14ac:dyDescent="0.35">
      <c r="A17" s="24"/>
      <c r="B17" s="275" t="s">
        <v>1</v>
      </c>
      <c r="C17" s="275"/>
      <c r="D17" s="276"/>
      <c r="E17" s="23"/>
      <c r="F17" s="23"/>
      <c r="G17" s="23"/>
      <c r="H17" s="23"/>
      <c r="I17" s="23"/>
    </row>
    <row r="18" spans="1:9" ht="15" customHeight="1" thickTop="1" x14ac:dyDescent="0.3">
      <c r="A18" s="24"/>
      <c r="E18" s="23"/>
      <c r="F18" s="23"/>
      <c r="G18" s="23"/>
      <c r="H18" s="23"/>
      <c r="I18" s="23"/>
    </row>
    <row r="19" spans="1:9" ht="15" customHeight="1" x14ac:dyDescent="0.3">
      <c r="A19" s="24"/>
      <c r="B19" s="366" t="s">
        <v>6</v>
      </c>
      <c r="C19" s="366" t="s">
        <v>9</v>
      </c>
      <c r="D19" s="366" t="s">
        <v>184</v>
      </c>
      <c r="E19" s="23"/>
      <c r="F19" s="23"/>
      <c r="G19" s="23"/>
      <c r="H19" s="23"/>
      <c r="I19" s="23"/>
    </row>
    <row r="20" spans="1:9" ht="15" customHeight="1" x14ac:dyDescent="0.3">
      <c r="A20" s="24"/>
      <c r="B20" s="367"/>
      <c r="C20" s="367"/>
      <c r="D20" s="367"/>
      <c r="E20" s="23"/>
      <c r="F20" s="23"/>
      <c r="G20" s="23"/>
      <c r="H20" s="23"/>
      <c r="I20" s="23"/>
    </row>
    <row r="21" spans="1:9" ht="15" customHeight="1" x14ac:dyDescent="0.3">
      <c r="A21" s="26"/>
      <c r="B21" s="27" t="s">
        <v>364</v>
      </c>
      <c r="C21" s="28">
        <v>80</v>
      </c>
      <c r="D21" s="29">
        <v>287000000</v>
      </c>
      <c r="E21" s="23"/>
      <c r="F21" s="23"/>
      <c r="G21" s="23"/>
      <c r="H21" s="23"/>
      <c r="I21" s="23"/>
    </row>
    <row r="22" spans="1:9" ht="15" customHeight="1" x14ac:dyDescent="0.3">
      <c r="A22" s="21"/>
      <c r="B22" s="27" t="s">
        <v>365</v>
      </c>
      <c r="C22" s="28">
        <v>80</v>
      </c>
      <c r="D22" s="29">
        <v>33000000</v>
      </c>
      <c r="E22" s="100"/>
      <c r="F22" s="23"/>
      <c r="G22" s="23"/>
      <c r="H22" s="23"/>
      <c r="I22" s="23"/>
    </row>
    <row r="23" spans="1:9" ht="15" customHeight="1" x14ac:dyDescent="0.3">
      <c r="A23" s="21"/>
      <c r="B23" s="27" t="s">
        <v>294</v>
      </c>
      <c r="C23" s="28">
        <v>80</v>
      </c>
      <c r="D23" s="29">
        <v>280000000</v>
      </c>
      <c r="E23" s="23"/>
      <c r="F23" s="23"/>
      <c r="G23" s="23"/>
      <c r="H23" s="23"/>
      <c r="I23" s="23"/>
    </row>
    <row r="24" spans="1:9" ht="15" customHeight="1" x14ac:dyDescent="0.3">
      <c r="A24" s="21"/>
      <c r="B24" s="27" t="s">
        <v>368</v>
      </c>
      <c r="C24" s="28">
        <v>80</v>
      </c>
      <c r="D24" s="29">
        <v>350000000</v>
      </c>
      <c r="E24" s="23"/>
      <c r="F24" s="23"/>
      <c r="G24" s="23"/>
      <c r="H24" s="23"/>
      <c r="I24" s="23"/>
    </row>
    <row r="25" spans="1:9" ht="15" customHeight="1" x14ac:dyDescent="0.3">
      <c r="A25" s="21"/>
      <c r="B25" s="27"/>
      <c r="C25" s="28"/>
      <c r="D25" s="29"/>
      <c r="E25" s="23"/>
      <c r="F25" s="23"/>
      <c r="G25" s="23"/>
      <c r="H25" s="23"/>
      <c r="I25" s="23"/>
    </row>
    <row r="26" spans="1:9" ht="15" customHeight="1" x14ac:dyDescent="0.3">
      <c r="A26" s="21"/>
      <c r="B26" s="27"/>
      <c r="C26" s="28"/>
      <c r="D26" s="29"/>
      <c r="E26" s="23"/>
      <c r="F26" s="23"/>
      <c r="G26" s="23"/>
      <c r="H26" s="23"/>
      <c r="I26" s="23"/>
    </row>
    <row r="27" spans="1:9" ht="15" customHeight="1" x14ac:dyDescent="0.3">
      <c r="A27" s="21"/>
      <c r="B27" s="277" t="s">
        <v>355</v>
      </c>
      <c r="C27" s="278"/>
      <c r="D27" s="279">
        <f>SUM(D21:D26)</f>
        <v>950000000</v>
      </c>
      <c r="E27" s="99"/>
      <c r="F27" s="100">
        <f>D27-'RESUMEN  EERR'!C19</f>
        <v>0</v>
      </c>
      <c r="G27" s="23"/>
      <c r="H27" s="23"/>
      <c r="I27" s="23"/>
    </row>
    <row r="28" spans="1:9" ht="15" customHeight="1" x14ac:dyDescent="0.3">
      <c r="A28" s="21"/>
      <c r="B28" s="280" t="s">
        <v>356</v>
      </c>
      <c r="C28" s="281">
        <v>38</v>
      </c>
      <c r="D28" s="296">
        <v>33000000</v>
      </c>
      <c r="E28" s="99">
        <f>D27-D28</f>
        <v>917000000</v>
      </c>
      <c r="F28" s="23"/>
      <c r="G28" s="23"/>
      <c r="H28" s="23"/>
      <c r="I28" s="23"/>
    </row>
    <row r="29" spans="1:9" ht="15" customHeight="1" x14ac:dyDescent="0.3">
      <c r="A29" s="21"/>
      <c r="B29" s="30"/>
      <c r="C29" s="31"/>
      <c r="D29" s="29"/>
      <c r="E29" s="23"/>
      <c r="F29" s="23"/>
      <c r="G29" s="23"/>
      <c r="H29" s="23"/>
      <c r="I29" s="23"/>
    </row>
    <row r="30" spans="1:9" ht="15" customHeight="1" x14ac:dyDescent="0.3">
      <c r="A30" s="21"/>
      <c r="B30" s="277" t="s">
        <v>357</v>
      </c>
      <c r="C30" s="278"/>
      <c r="D30" s="279"/>
      <c r="E30" s="23"/>
      <c r="F30" s="23"/>
      <c r="G30" s="23"/>
      <c r="H30" s="23"/>
      <c r="I30" s="23"/>
    </row>
    <row r="31" spans="1:9" ht="15" customHeight="1" x14ac:dyDescent="0.3">
      <c r="A31" s="21"/>
      <c r="B31" s="30" t="s">
        <v>370</v>
      </c>
      <c r="C31" s="31">
        <v>44</v>
      </c>
      <c r="D31" s="29">
        <v>120000000</v>
      </c>
      <c r="E31" s="229"/>
      <c r="F31" s="23"/>
      <c r="G31" s="23"/>
      <c r="H31" s="23"/>
      <c r="I31" s="23"/>
    </row>
    <row r="32" spans="1:9" ht="15" customHeight="1" x14ac:dyDescent="0.3">
      <c r="A32" s="21"/>
      <c r="B32" s="30" t="s">
        <v>295</v>
      </c>
      <c r="C32" s="31">
        <v>40</v>
      </c>
      <c r="D32" s="29">
        <v>190000000</v>
      </c>
      <c r="E32" s="99"/>
      <c r="F32" s="23"/>
      <c r="G32" s="23"/>
      <c r="H32" s="23"/>
      <c r="I32" s="23"/>
    </row>
    <row r="33" spans="1:9" ht="15" customHeight="1" x14ac:dyDescent="0.3">
      <c r="A33" s="21"/>
      <c r="B33" s="30" t="s">
        <v>296</v>
      </c>
      <c r="C33" s="31">
        <v>60</v>
      </c>
      <c r="D33" s="29">
        <v>87000000</v>
      </c>
      <c r="E33" s="23"/>
      <c r="F33" s="23"/>
      <c r="G33" s="23"/>
      <c r="H33" s="23"/>
      <c r="I33" s="23"/>
    </row>
    <row r="34" spans="1:9" ht="15" customHeight="1" x14ac:dyDescent="0.3">
      <c r="A34" s="21"/>
      <c r="B34" s="30" t="s">
        <v>371</v>
      </c>
      <c r="C34" s="31">
        <v>44</v>
      </c>
      <c r="D34" s="29">
        <v>130000000</v>
      </c>
      <c r="E34" s="23"/>
      <c r="F34" s="23"/>
      <c r="G34" s="23"/>
      <c r="H34" s="23"/>
      <c r="I34" s="23"/>
    </row>
    <row r="35" spans="1:9" ht="15" customHeight="1" x14ac:dyDescent="0.3">
      <c r="A35" s="21"/>
      <c r="B35" s="30" t="s">
        <v>297</v>
      </c>
      <c r="C35" s="31">
        <v>52</v>
      </c>
      <c r="D35" s="29">
        <v>175000000</v>
      </c>
      <c r="E35" s="23"/>
      <c r="F35" s="23"/>
      <c r="G35" s="23"/>
      <c r="H35" s="23"/>
      <c r="I35" s="23"/>
    </row>
    <row r="36" spans="1:9" ht="15" customHeight="1" x14ac:dyDescent="0.3">
      <c r="A36" s="21"/>
      <c r="B36" s="30" t="s">
        <v>298</v>
      </c>
      <c r="C36" s="31">
        <v>49</v>
      </c>
      <c r="D36" s="29">
        <v>47000000</v>
      </c>
      <c r="E36" s="23"/>
      <c r="F36" s="23"/>
      <c r="G36" s="23"/>
      <c r="H36" s="23"/>
      <c r="I36" s="23"/>
    </row>
    <row r="37" spans="1:9" ht="15" customHeight="1" x14ac:dyDescent="0.3">
      <c r="A37" s="21"/>
      <c r="B37" s="30" t="s">
        <v>372</v>
      </c>
      <c r="C37" s="31">
        <v>56</v>
      </c>
      <c r="D37" s="29">
        <v>24000000</v>
      </c>
      <c r="E37" s="23"/>
      <c r="F37" s="23"/>
      <c r="G37" s="23"/>
      <c r="H37" s="23"/>
      <c r="I37" s="23"/>
    </row>
    <row r="38" spans="1:9" ht="15" customHeight="1" x14ac:dyDescent="0.3">
      <c r="A38" s="21"/>
      <c r="B38" s="30" t="s">
        <v>299</v>
      </c>
      <c r="C38" s="31">
        <v>48</v>
      </c>
      <c r="D38" s="29">
        <v>64000000</v>
      </c>
      <c r="E38" s="23"/>
      <c r="F38" s="23"/>
      <c r="G38" s="23"/>
      <c r="H38" s="23"/>
      <c r="I38" s="23"/>
    </row>
    <row r="39" spans="1:9" ht="15" customHeight="1" x14ac:dyDescent="0.3">
      <c r="A39" s="21"/>
      <c r="B39" s="30" t="s">
        <v>300</v>
      </c>
      <c r="C39" s="31">
        <v>60</v>
      </c>
      <c r="D39" s="29">
        <v>32000000</v>
      </c>
      <c r="E39" s="23"/>
      <c r="F39" s="23"/>
      <c r="G39" s="23"/>
      <c r="H39" s="23"/>
      <c r="I39" s="23"/>
    </row>
    <row r="40" spans="1:9" ht="15" customHeight="1" x14ac:dyDescent="0.3">
      <c r="A40" s="21"/>
      <c r="B40" s="30" t="s">
        <v>301</v>
      </c>
      <c r="C40" s="31">
        <v>47</v>
      </c>
      <c r="D40" s="29">
        <v>78000000</v>
      </c>
      <c r="E40" s="23"/>
      <c r="F40" s="23"/>
      <c r="G40" s="23"/>
      <c r="H40" s="23"/>
      <c r="I40" s="23"/>
    </row>
    <row r="41" spans="1:9" ht="15" customHeight="1" x14ac:dyDescent="0.3">
      <c r="A41" s="21"/>
      <c r="B41" s="30" t="s">
        <v>318</v>
      </c>
      <c r="C41" s="31">
        <v>65</v>
      </c>
      <c r="D41" s="29">
        <f>'RESUMEN  EERR'!D30</f>
        <v>15672100</v>
      </c>
      <c r="E41" s="23"/>
      <c r="F41" s="23"/>
      <c r="G41" s="23"/>
      <c r="H41" s="23"/>
      <c r="I41" s="23"/>
    </row>
    <row r="42" spans="1:9" ht="15" customHeight="1" x14ac:dyDescent="0.3">
      <c r="A42" s="21"/>
      <c r="B42" s="30" t="s">
        <v>319</v>
      </c>
      <c r="C42" s="31">
        <v>62</v>
      </c>
      <c r="D42" s="29">
        <f>'RESUMEN  EERR'!D31</f>
        <v>31558000</v>
      </c>
      <c r="E42" s="99"/>
      <c r="F42" s="23"/>
      <c r="G42" s="23"/>
      <c r="H42" s="23"/>
      <c r="I42" s="23"/>
    </row>
    <row r="43" spans="1:9" ht="15" customHeight="1" x14ac:dyDescent="0.3">
      <c r="A43" s="21"/>
      <c r="B43" s="30"/>
      <c r="C43" s="31"/>
      <c r="D43" s="29"/>
      <c r="E43" s="23"/>
      <c r="F43" s="23"/>
      <c r="G43" s="23"/>
      <c r="H43" s="23"/>
      <c r="I43" s="23"/>
    </row>
    <row r="44" spans="1:9" ht="15" customHeight="1" x14ac:dyDescent="0.3">
      <c r="A44" s="21"/>
      <c r="B44" s="30"/>
      <c r="C44" s="31"/>
      <c r="D44" s="29"/>
      <c r="E44" s="221"/>
      <c r="F44" s="23"/>
      <c r="G44" s="23"/>
      <c r="H44" s="23"/>
      <c r="I44" s="23"/>
    </row>
    <row r="45" spans="1:9" ht="15" customHeight="1" x14ac:dyDescent="0.3">
      <c r="A45" s="21"/>
      <c r="B45" s="30"/>
      <c r="C45" s="31"/>
      <c r="D45" s="29"/>
      <c r="F45" s="23"/>
      <c r="G45" s="23"/>
      <c r="H45" s="23"/>
      <c r="I45" s="23"/>
    </row>
    <row r="46" spans="1:9" ht="15" customHeight="1" x14ac:dyDescent="0.3">
      <c r="A46" s="21"/>
      <c r="B46" s="30"/>
      <c r="C46" s="31"/>
      <c r="D46" s="29"/>
      <c r="E46" s="185"/>
      <c r="F46" s="23"/>
      <c r="G46" s="23"/>
      <c r="H46" s="23"/>
      <c r="I46" s="23"/>
    </row>
    <row r="47" spans="1:9" ht="15" customHeight="1" x14ac:dyDescent="0.3">
      <c r="A47" s="21"/>
      <c r="B47" s="30"/>
      <c r="C47" s="31"/>
      <c r="D47" s="29"/>
      <c r="F47" s="23"/>
      <c r="G47" s="23"/>
      <c r="H47" s="23"/>
      <c r="I47" s="23"/>
    </row>
    <row r="48" spans="1:9" ht="32.4" customHeight="1" x14ac:dyDescent="0.3">
      <c r="B48" s="30"/>
      <c r="C48" s="31"/>
      <c r="D48" s="29"/>
    </row>
    <row r="49" spans="2:5" ht="15.6" x14ac:dyDescent="0.3">
      <c r="B49" s="277" t="s">
        <v>358</v>
      </c>
      <c r="C49" s="278"/>
      <c r="D49" s="279">
        <f>SUM(D31:D48)</f>
        <v>994230100</v>
      </c>
      <c r="E49" s="185">
        <f>D49-'RESUMEN  EERR'!D32</f>
        <v>0</v>
      </c>
    </row>
    <row r="50" spans="2:5" ht="15.6" x14ac:dyDescent="0.3">
      <c r="B50" s="282"/>
      <c r="C50" s="283"/>
      <c r="D50" s="284"/>
    </row>
    <row r="51" spans="2:5" ht="16.2" thickBot="1" x14ac:dyDescent="0.35">
      <c r="B51" s="285" t="s">
        <v>3</v>
      </c>
      <c r="C51" s="252"/>
      <c r="D51" s="286">
        <f>D14-D27-D49</f>
        <v>137769900</v>
      </c>
      <c r="E51" s="185">
        <f>D51-'RESUMEN  EERR'!D34</f>
        <v>-160000000</v>
      </c>
    </row>
    <row r="52" spans="2:5" ht="16.2" thickTop="1" x14ac:dyDescent="0.3">
      <c r="B52" s="282"/>
      <c r="C52" s="283"/>
      <c r="D52" s="284"/>
    </row>
    <row r="53" spans="2:5" ht="28.8" x14ac:dyDescent="0.3">
      <c r="B53" s="32" t="s">
        <v>359</v>
      </c>
      <c r="C53" s="33" t="s">
        <v>9</v>
      </c>
      <c r="D53" s="34" t="s">
        <v>11</v>
      </c>
    </row>
    <row r="54" spans="2:5" ht="15.6" x14ac:dyDescent="0.3">
      <c r="B54" s="30" t="s">
        <v>318</v>
      </c>
      <c r="C54" s="31">
        <v>74</v>
      </c>
      <c r="D54" s="29">
        <f>'RESUMEN  EERR'!C69</f>
        <v>15672100</v>
      </c>
    </row>
    <row r="55" spans="2:5" ht="15.6" x14ac:dyDescent="0.3">
      <c r="B55" s="30" t="s">
        <v>377</v>
      </c>
      <c r="C55" s="31">
        <v>74</v>
      </c>
      <c r="D55" s="29">
        <f>'RESUMEN  EERR'!F51</f>
        <v>97580000</v>
      </c>
      <c r="E55">
        <f>'RESUMEN  EERR'!F27+'RESUMEN  EERR'!I20</f>
        <v>0</v>
      </c>
    </row>
    <row r="56" spans="2:5" ht="15.6" x14ac:dyDescent="0.3">
      <c r="B56" s="30"/>
      <c r="C56" s="31"/>
      <c r="D56" s="29"/>
    </row>
    <row r="57" spans="2:5" x14ac:dyDescent="0.3">
      <c r="B57" s="35" t="s">
        <v>12</v>
      </c>
      <c r="C57" s="287"/>
      <c r="D57" s="36">
        <f>SUM(D54:D56)</f>
        <v>113252100</v>
      </c>
    </row>
  </sheetData>
  <protectedRanges>
    <protectedRange sqref="A3:G3 A58:G62 A4:A57 E4:G57" name="Rango1"/>
    <protectedRange sqref="B4:D57" name="Rango1_1"/>
  </protectedRanges>
  <mergeCells count="7">
    <mergeCell ref="A2:D2"/>
    <mergeCell ref="B5:B6"/>
    <mergeCell ref="C5:C6"/>
    <mergeCell ref="D5:D6"/>
    <mergeCell ref="B19:B20"/>
    <mergeCell ref="C19:C20"/>
    <mergeCell ref="D19:D20"/>
  </mergeCells>
  <pageMargins left="0.51181102362204722" right="0.11811023622047245" top="0.55118110236220474" bottom="0.55118110236220474" header="0.31496062992125984" footer="0.31496062992125984"/>
  <pageSetup paperSize="2519" scale="3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CCC76-ECC3-461A-8DF3-4A2BD557FAF3}">
  <sheetPr>
    <tabColor rgb="FF00FF00"/>
  </sheetPr>
  <dimension ref="D1:AL196"/>
  <sheetViews>
    <sheetView showGridLines="0" tabSelected="1" topLeftCell="A150" zoomScale="150" zoomScaleNormal="150" zoomScaleSheetLayoutView="130" workbookViewId="0">
      <selection activeCell="E111" sqref="E111:AA114"/>
    </sheetView>
  </sheetViews>
  <sheetFormatPr baseColWidth="10" defaultColWidth="11.33203125" defaultRowHeight="14.4" x14ac:dyDescent="0.3"/>
  <cols>
    <col min="1" max="1" width="3.88671875" style="2" customWidth="1"/>
    <col min="2" max="2" width="1.33203125" style="2" customWidth="1"/>
    <col min="3" max="3" width="3.88671875" style="2" customWidth="1"/>
    <col min="4" max="4" width="0.6640625" style="2" customWidth="1"/>
    <col min="5" max="5" width="3.6640625" style="2" customWidth="1"/>
    <col min="6" max="6" width="10.21875" style="2" customWidth="1"/>
    <col min="7" max="7" width="2.6640625" style="2" customWidth="1"/>
    <col min="8" max="8" width="4" style="2" customWidth="1"/>
    <col min="9" max="9" width="6.33203125" style="2" customWidth="1"/>
    <col min="10" max="10" width="1" style="2" customWidth="1"/>
    <col min="11" max="11" width="3.77734375" style="2" customWidth="1"/>
    <col min="12" max="12" width="4.109375" style="2" customWidth="1"/>
    <col min="13" max="13" width="10" style="2" customWidth="1"/>
    <col min="14" max="14" width="5.6640625" style="2" customWidth="1"/>
    <col min="15" max="15" width="3.88671875" style="2" customWidth="1"/>
    <col min="16" max="16" width="3.6640625" style="2" customWidth="1"/>
    <col min="17" max="17" width="6.33203125" style="2" customWidth="1"/>
    <col min="18" max="18" width="3.109375" style="2" customWidth="1"/>
    <col min="19" max="19" width="4.109375" style="2" customWidth="1"/>
    <col min="20" max="20" width="3.6640625" style="2" customWidth="1"/>
    <col min="21" max="21" width="2.88671875" style="2" customWidth="1"/>
    <col min="22" max="22" width="3.88671875" style="2" customWidth="1"/>
    <col min="23" max="23" width="5.109375" style="2" customWidth="1"/>
    <col min="24" max="24" width="4.77734375" style="2" customWidth="1"/>
    <col min="25" max="25" width="3.88671875" style="2" customWidth="1"/>
    <col min="26" max="26" width="4.109375" style="2" customWidth="1"/>
    <col min="27" max="27" width="8.33203125" style="2" customWidth="1"/>
    <col min="28" max="28" width="0.6640625" style="2" customWidth="1"/>
    <col min="29" max="29" width="15.33203125" style="2" bestFit="1" customWidth="1"/>
    <col min="30" max="30" width="19" style="2" customWidth="1"/>
    <col min="31" max="31" width="20.6640625" style="2" bestFit="1" customWidth="1"/>
    <col min="32" max="32" width="19.6640625" style="2" bestFit="1" customWidth="1"/>
    <col min="33" max="16384" width="11.33203125" style="2"/>
  </cols>
  <sheetData>
    <row r="1" spans="4:35" ht="60.6" customHeight="1" x14ac:dyDescent="0.3"/>
    <row r="2" spans="4:35" ht="3" customHeight="1" x14ac:dyDescent="0.3">
      <c r="D2" s="101"/>
      <c r="E2" s="102"/>
      <c r="F2" s="102"/>
      <c r="G2" s="103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4"/>
    </row>
    <row r="3" spans="4:35" ht="11.25" customHeight="1" x14ac:dyDescent="0.45">
      <c r="D3" s="105"/>
      <c r="E3" s="106"/>
      <c r="F3" s="107"/>
      <c r="G3" s="506" t="s">
        <v>13</v>
      </c>
      <c r="H3" s="507"/>
      <c r="I3" s="507"/>
      <c r="J3" s="507"/>
      <c r="K3" s="507"/>
      <c r="L3" s="507"/>
      <c r="M3" s="507"/>
      <c r="N3" s="507"/>
      <c r="O3" s="507"/>
      <c r="P3" s="507"/>
      <c r="Q3" s="508"/>
      <c r="R3" s="509" t="s">
        <v>14</v>
      </c>
      <c r="S3" s="510"/>
      <c r="T3" s="510"/>
      <c r="U3" s="510"/>
      <c r="V3" s="510"/>
      <c r="W3" s="510"/>
      <c r="X3" s="510"/>
      <c r="Y3" s="510"/>
      <c r="Z3" s="510"/>
      <c r="AA3" s="510"/>
      <c r="AB3" s="108"/>
    </row>
    <row r="4" spans="4:35" ht="30" customHeight="1" x14ac:dyDescent="0.3">
      <c r="D4" s="105"/>
      <c r="E4" s="109"/>
      <c r="F4" s="110"/>
      <c r="G4" s="511" t="s">
        <v>15</v>
      </c>
      <c r="H4" s="512"/>
      <c r="I4" s="512"/>
      <c r="J4" s="512"/>
      <c r="K4" s="512"/>
      <c r="L4" s="512"/>
      <c r="M4" s="512"/>
      <c r="N4" s="512"/>
      <c r="O4" s="512"/>
      <c r="P4" s="512"/>
      <c r="Q4" s="513"/>
      <c r="R4" s="512" t="s">
        <v>16</v>
      </c>
      <c r="S4" s="512"/>
      <c r="T4" s="514"/>
      <c r="U4" s="514"/>
      <c r="V4" s="514"/>
      <c r="W4" s="514"/>
      <c r="X4" s="514"/>
      <c r="Y4" s="515"/>
      <c r="Z4" s="111" t="s">
        <v>17</v>
      </c>
      <c r="AA4" s="112"/>
      <c r="AB4" s="108"/>
    </row>
    <row r="5" spans="4:35" ht="15" customHeight="1" x14ac:dyDescent="0.3">
      <c r="D5" s="105"/>
      <c r="E5" s="532" t="s">
        <v>18</v>
      </c>
      <c r="F5" s="533"/>
      <c r="G5" s="534" t="s">
        <v>19</v>
      </c>
      <c r="H5" s="535"/>
      <c r="I5" s="535"/>
      <c r="J5" s="535"/>
      <c r="K5" s="535"/>
      <c r="L5" s="535"/>
      <c r="M5" s="535"/>
      <c r="N5" s="535"/>
      <c r="O5" s="535"/>
      <c r="P5" s="535"/>
      <c r="Q5" s="536"/>
      <c r="R5" s="537" t="s">
        <v>20</v>
      </c>
      <c r="S5" s="537"/>
      <c r="T5" s="537"/>
      <c r="U5" s="537"/>
      <c r="V5" s="537"/>
      <c r="W5" s="537"/>
      <c r="X5" s="537"/>
      <c r="Y5" s="537"/>
      <c r="Z5" s="537"/>
      <c r="AA5" s="538"/>
      <c r="AB5" s="108"/>
    </row>
    <row r="6" spans="4:35" ht="15" customHeight="1" x14ac:dyDescent="0.3">
      <c r="D6" s="105"/>
      <c r="E6" s="532"/>
      <c r="F6" s="533"/>
      <c r="G6" s="539"/>
      <c r="H6" s="540"/>
      <c r="I6" s="540"/>
      <c r="J6" s="540"/>
      <c r="K6" s="540"/>
      <c r="L6" s="540"/>
      <c r="M6" s="540"/>
      <c r="N6" s="540"/>
      <c r="O6" s="540"/>
      <c r="P6" s="540"/>
      <c r="Q6" s="541"/>
      <c r="R6" s="539"/>
      <c r="S6" s="540"/>
      <c r="T6" s="540"/>
      <c r="U6" s="540"/>
      <c r="V6" s="540"/>
      <c r="W6" s="540"/>
      <c r="X6" s="540"/>
      <c r="Y6" s="540"/>
      <c r="Z6" s="540"/>
      <c r="AA6" s="542"/>
      <c r="AB6" s="108"/>
    </row>
    <row r="7" spans="4:35" ht="15" customHeight="1" x14ac:dyDescent="0.3">
      <c r="D7" s="105"/>
      <c r="E7" s="532"/>
      <c r="F7" s="533"/>
      <c r="G7" s="543">
        <v>0</v>
      </c>
      <c r="H7" s="544"/>
      <c r="I7" s="544"/>
      <c r="J7" s="544"/>
      <c r="K7" s="544"/>
      <c r="L7" s="544"/>
      <c r="M7" s="544"/>
      <c r="N7" s="544"/>
      <c r="O7" s="544"/>
      <c r="P7" s="544"/>
      <c r="Q7" s="544"/>
      <c r="R7" s="544"/>
      <c r="S7" s="544"/>
      <c r="T7" s="544"/>
      <c r="U7" s="544"/>
      <c r="V7" s="544"/>
      <c r="W7" s="544"/>
      <c r="X7" s="544"/>
      <c r="Y7" s="544"/>
      <c r="Z7" s="544"/>
      <c r="AA7" s="545"/>
      <c r="AB7" s="108"/>
    </row>
    <row r="8" spans="4:35" ht="15" customHeight="1" x14ac:dyDescent="0.3">
      <c r="D8" s="105"/>
      <c r="E8" s="532"/>
      <c r="F8" s="533"/>
      <c r="G8" s="546" t="s">
        <v>21</v>
      </c>
      <c r="H8" s="547"/>
      <c r="I8" s="547"/>
      <c r="J8" s="547"/>
      <c r="K8" s="547"/>
      <c r="L8" s="547"/>
      <c r="M8" s="547"/>
      <c r="N8" s="547"/>
      <c r="O8" s="547"/>
      <c r="P8" s="547"/>
      <c r="Q8" s="547"/>
      <c r="R8" s="547"/>
      <c r="S8" s="547"/>
      <c r="T8" s="547"/>
      <c r="U8" s="547"/>
      <c r="V8" s="547"/>
      <c r="W8" s="547"/>
      <c r="X8" s="547"/>
      <c r="Y8" s="547"/>
      <c r="Z8" s="547"/>
      <c r="AA8" s="548"/>
      <c r="AB8" s="108"/>
    </row>
    <row r="9" spans="4:35" ht="18" customHeight="1" x14ac:dyDescent="0.3">
      <c r="D9" s="105"/>
      <c r="E9" s="532"/>
      <c r="F9" s="533"/>
      <c r="G9" s="113" t="s">
        <v>22</v>
      </c>
      <c r="H9" s="114" t="s">
        <v>21</v>
      </c>
      <c r="I9" s="549" t="s">
        <v>23</v>
      </c>
      <c r="J9" s="550"/>
      <c r="K9" s="550"/>
      <c r="L9" s="550"/>
      <c r="M9" s="550"/>
      <c r="N9" s="550"/>
      <c r="O9" s="550"/>
      <c r="P9" s="550"/>
      <c r="Q9" s="551"/>
      <c r="R9" s="552" t="s">
        <v>24</v>
      </c>
      <c r="S9" s="553"/>
      <c r="T9" s="553"/>
      <c r="U9" s="553"/>
      <c r="V9" s="553"/>
      <c r="W9" s="553"/>
      <c r="X9" s="553"/>
      <c r="Y9" s="553"/>
      <c r="Z9" s="553"/>
      <c r="AA9" s="553"/>
      <c r="AB9" s="108"/>
    </row>
    <row r="10" spans="4:35" ht="15" customHeight="1" x14ac:dyDescent="0.3">
      <c r="D10" s="105"/>
      <c r="E10" s="532"/>
      <c r="F10" s="533"/>
      <c r="G10" s="113" t="s">
        <v>25</v>
      </c>
      <c r="H10" s="115" t="s">
        <v>21</v>
      </c>
      <c r="I10" s="554" t="s">
        <v>26</v>
      </c>
      <c r="J10" s="550"/>
      <c r="K10" s="550"/>
      <c r="L10" s="550"/>
      <c r="M10" s="550"/>
      <c r="N10" s="550"/>
      <c r="O10" s="550"/>
      <c r="P10" s="550"/>
      <c r="Q10" s="551"/>
      <c r="R10" s="113" t="s">
        <v>27</v>
      </c>
      <c r="S10" s="516"/>
      <c r="T10" s="517"/>
      <c r="U10" s="517"/>
      <c r="V10" s="517"/>
      <c r="W10" s="517"/>
      <c r="X10" s="517"/>
      <c r="Y10" s="517"/>
      <c r="Z10" s="517"/>
      <c r="AA10" s="517"/>
      <c r="AB10" s="108"/>
    </row>
    <row r="11" spans="4:35" ht="15" customHeight="1" x14ac:dyDescent="0.3">
      <c r="D11" s="105"/>
      <c r="E11" s="518">
        <v>500</v>
      </c>
      <c r="F11" s="519"/>
      <c r="G11" s="520" t="s">
        <v>28</v>
      </c>
      <c r="H11" s="522" t="s">
        <v>21</v>
      </c>
      <c r="I11" s="524" t="s">
        <v>29</v>
      </c>
      <c r="J11" s="524"/>
      <c r="K11" s="524"/>
      <c r="L11" s="524"/>
      <c r="M11" s="524"/>
      <c r="N11" s="524"/>
      <c r="O11" s="524"/>
      <c r="P11" s="524"/>
      <c r="Q11" s="525"/>
      <c r="R11" s="526" t="s">
        <v>30</v>
      </c>
      <c r="S11" s="116"/>
      <c r="T11" s="116"/>
      <c r="U11" s="528" t="s">
        <v>31</v>
      </c>
      <c r="V11" s="528"/>
      <c r="W11" s="528"/>
      <c r="X11" s="528"/>
      <c r="Y11" s="528"/>
      <c r="Z11" s="528"/>
      <c r="AA11" s="117"/>
      <c r="AB11" s="108"/>
    </row>
    <row r="12" spans="4:35" ht="15" customHeight="1" x14ac:dyDescent="0.3">
      <c r="D12" s="105"/>
      <c r="E12" s="518"/>
      <c r="F12" s="519"/>
      <c r="G12" s="521"/>
      <c r="H12" s="523"/>
      <c r="I12" s="524"/>
      <c r="J12" s="524"/>
      <c r="K12" s="524"/>
      <c r="L12" s="524"/>
      <c r="M12" s="524"/>
      <c r="N12" s="524"/>
      <c r="O12" s="524"/>
      <c r="P12" s="524"/>
      <c r="Q12" s="525"/>
      <c r="R12" s="527"/>
      <c r="S12" s="116"/>
      <c r="T12" s="116"/>
      <c r="U12" s="118"/>
      <c r="V12" s="529" t="s">
        <v>32</v>
      </c>
      <c r="W12" s="530"/>
      <c r="X12" s="530"/>
      <c r="Y12" s="531"/>
      <c r="Z12" s="119"/>
      <c r="AA12" s="117"/>
      <c r="AB12" s="108"/>
    </row>
    <row r="13" spans="4:35" ht="15" customHeight="1" x14ac:dyDescent="0.3">
      <c r="D13" s="105"/>
      <c r="E13" s="120"/>
      <c r="F13" s="121"/>
      <c r="G13" s="521"/>
      <c r="H13" s="523"/>
      <c r="I13" s="122"/>
      <c r="J13" s="122"/>
      <c r="K13" s="122"/>
      <c r="L13" s="122"/>
      <c r="M13" s="122"/>
      <c r="N13" s="122"/>
      <c r="O13" s="122"/>
      <c r="P13" s="122"/>
      <c r="Q13" s="123"/>
      <c r="R13" s="527"/>
      <c r="S13" s="124"/>
      <c r="T13" s="124"/>
      <c r="U13" s="125"/>
      <c r="V13" s="126">
        <v>2</v>
      </c>
      <c r="W13" s="127">
        <v>0</v>
      </c>
      <c r="X13" s="127">
        <v>2</v>
      </c>
      <c r="Y13" s="127">
        <v>0</v>
      </c>
      <c r="Z13" s="128"/>
      <c r="AA13" s="129"/>
      <c r="AB13" s="108"/>
    </row>
    <row r="14" spans="4:35" ht="3" customHeight="1" x14ac:dyDescent="0.3">
      <c r="D14" s="101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4"/>
    </row>
    <row r="15" spans="4:35" ht="5.4" customHeight="1" x14ac:dyDescent="0.3">
      <c r="D15" s="130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2"/>
      <c r="AC15" s="133"/>
      <c r="AD15" s="133"/>
      <c r="AE15" s="133"/>
      <c r="AF15" s="133"/>
      <c r="AG15" s="133"/>
      <c r="AH15" s="133"/>
      <c r="AI15" s="133"/>
    </row>
    <row r="16" spans="4:35" ht="22.8" customHeight="1" x14ac:dyDescent="0.3">
      <c r="D16" s="486" t="s">
        <v>259</v>
      </c>
      <c r="E16" s="486"/>
      <c r="F16" s="486"/>
      <c r="G16" s="486"/>
      <c r="H16" s="486"/>
      <c r="I16" s="486"/>
      <c r="J16" s="486"/>
      <c r="K16" s="486"/>
      <c r="L16" s="486"/>
      <c r="M16" s="486"/>
      <c r="N16" s="486"/>
      <c r="O16" s="486"/>
      <c r="P16" s="486"/>
      <c r="Q16" s="486"/>
      <c r="R16" s="486"/>
      <c r="S16" s="486"/>
      <c r="T16" s="486"/>
      <c r="U16" s="486"/>
      <c r="V16" s="486"/>
      <c r="W16" s="487"/>
      <c r="X16" s="487"/>
      <c r="Y16" s="487"/>
      <c r="Z16" s="487"/>
      <c r="AA16" s="487"/>
      <c r="AB16" s="487"/>
    </row>
    <row r="17" spans="4:28" ht="8.4" customHeight="1" x14ac:dyDescent="0.3">
      <c r="D17" s="134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6"/>
    </row>
    <row r="18" spans="4:28" ht="3" customHeight="1" x14ac:dyDescent="0.3">
      <c r="D18" s="101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4"/>
    </row>
    <row r="19" spans="4:28" ht="15" customHeight="1" x14ac:dyDescent="0.3">
      <c r="D19" s="105"/>
      <c r="E19" s="488" t="s">
        <v>33</v>
      </c>
      <c r="F19" s="489"/>
      <c r="G19" s="48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  <c r="T19" s="489"/>
      <c r="U19" s="489"/>
      <c r="V19" s="489"/>
      <c r="W19" s="489"/>
      <c r="X19" s="489"/>
      <c r="Y19" s="489"/>
      <c r="Z19" s="489"/>
      <c r="AA19" s="490"/>
      <c r="AB19" s="108"/>
    </row>
    <row r="20" spans="4:28" ht="15" customHeight="1" x14ac:dyDescent="0.3">
      <c r="D20" s="105"/>
      <c r="E20" s="491"/>
      <c r="F20" s="492"/>
      <c r="G20" s="492"/>
      <c r="H20" s="492"/>
      <c r="I20" s="492"/>
      <c r="J20" s="492"/>
      <c r="K20" s="492"/>
      <c r="L20" s="492"/>
      <c r="M20" s="492"/>
      <c r="N20" s="492"/>
      <c r="O20" s="492"/>
      <c r="P20" s="492"/>
      <c r="Q20" s="492"/>
      <c r="R20" s="492"/>
      <c r="S20" s="492"/>
      <c r="T20" s="492"/>
      <c r="U20" s="492"/>
      <c r="V20" s="492"/>
      <c r="W20" s="492"/>
      <c r="X20" s="492"/>
      <c r="Y20" s="492"/>
      <c r="Z20" s="492"/>
      <c r="AA20" s="493"/>
      <c r="AB20" s="108"/>
    </row>
    <row r="21" spans="4:28" ht="15" customHeight="1" x14ac:dyDescent="0.3">
      <c r="D21" s="105"/>
      <c r="E21" s="494"/>
      <c r="F21" s="495"/>
      <c r="G21" s="495"/>
      <c r="H21" s="495"/>
      <c r="I21" s="495"/>
      <c r="J21" s="495"/>
      <c r="K21" s="495"/>
      <c r="L21" s="495"/>
      <c r="M21" s="495"/>
      <c r="N21" s="495"/>
      <c r="O21" s="495"/>
      <c r="P21" s="495"/>
      <c r="Q21" s="495"/>
      <c r="R21" s="495"/>
      <c r="S21" s="495"/>
      <c r="T21" s="495"/>
      <c r="U21" s="495"/>
      <c r="V21" s="495"/>
      <c r="W21" s="495"/>
      <c r="X21" s="495"/>
      <c r="Y21" s="495"/>
      <c r="Z21" s="495"/>
      <c r="AA21" s="496"/>
      <c r="AB21" s="108"/>
    </row>
    <row r="22" spans="4:28" ht="3" customHeight="1" x14ac:dyDescent="0.3">
      <c r="D22" s="101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4"/>
    </row>
    <row r="23" spans="4:28" ht="4.8" customHeight="1" x14ac:dyDescent="0.3">
      <c r="D23" s="134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6"/>
    </row>
    <row r="24" spans="4:28" ht="3" customHeight="1" x14ac:dyDescent="0.3">
      <c r="D24" s="101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4"/>
    </row>
    <row r="25" spans="4:28" ht="15" customHeight="1" x14ac:dyDescent="0.3">
      <c r="D25" s="105"/>
      <c r="E25" s="438" t="s">
        <v>34</v>
      </c>
      <c r="F25" s="439"/>
      <c r="G25" s="439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  <c r="T25" s="439"/>
      <c r="U25" s="439"/>
      <c r="V25" s="439"/>
      <c r="W25" s="439"/>
      <c r="X25" s="439"/>
      <c r="Y25" s="439"/>
      <c r="Z25" s="439"/>
      <c r="AA25" s="440"/>
      <c r="AB25" s="108"/>
    </row>
    <row r="26" spans="4:28" ht="15" customHeight="1" x14ac:dyDescent="0.3">
      <c r="D26" s="105"/>
      <c r="E26" s="497" t="s">
        <v>35</v>
      </c>
      <c r="F26" s="498"/>
      <c r="G26" s="498"/>
      <c r="H26" s="498"/>
      <c r="I26" s="498"/>
      <c r="J26" s="498"/>
      <c r="K26" s="498"/>
      <c r="L26" s="498"/>
      <c r="M26" s="498"/>
      <c r="N26" s="498"/>
      <c r="O26" s="498"/>
      <c r="P26" s="498"/>
      <c r="Q26" s="498"/>
      <c r="R26" s="499"/>
      <c r="S26" s="503" t="s">
        <v>36</v>
      </c>
      <c r="T26" s="503"/>
      <c r="U26" s="503"/>
      <c r="V26" s="503"/>
      <c r="W26" s="503"/>
      <c r="X26" s="503" t="s">
        <v>37</v>
      </c>
      <c r="Y26" s="503"/>
      <c r="Z26" s="503"/>
      <c r="AA26" s="503"/>
      <c r="AB26" s="108"/>
    </row>
    <row r="27" spans="4:28" ht="15" customHeight="1" x14ac:dyDescent="0.3">
      <c r="D27" s="105"/>
      <c r="E27" s="500"/>
      <c r="F27" s="501"/>
      <c r="G27" s="501"/>
      <c r="H27" s="501"/>
      <c r="I27" s="501"/>
      <c r="J27" s="501"/>
      <c r="K27" s="501"/>
      <c r="L27" s="501"/>
      <c r="M27" s="501"/>
      <c r="N27" s="501"/>
      <c r="O27" s="501"/>
      <c r="P27" s="501"/>
      <c r="Q27" s="501"/>
      <c r="R27" s="502"/>
      <c r="S27" s="504" t="s">
        <v>38</v>
      </c>
      <c r="T27" s="505"/>
      <c r="U27" s="505"/>
      <c r="V27" s="505"/>
      <c r="W27" s="505"/>
      <c r="X27" s="504" t="s">
        <v>39</v>
      </c>
      <c r="Y27" s="505"/>
      <c r="Z27" s="505"/>
      <c r="AA27" s="505"/>
      <c r="AB27" s="108"/>
    </row>
    <row r="28" spans="4:28" ht="19.8" customHeight="1" x14ac:dyDescent="0.3">
      <c r="D28" s="105"/>
      <c r="E28" s="459" t="s">
        <v>40</v>
      </c>
      <c r="F28" s="484"/>
      <c r="G28" s="484"/>
      <c r="H28" s="484"/>
      <c r="I28" s="484"/>
      <c r="J28" s="484"/>
      <c r="K28" s="484"/>
      <c r="L28" s="484"/>
      <c r="M28" s="484"/>
      <c r="N28" s="484"/>
      <c r="O28" s="484"/>
      <c r="P28" s="484"/>
      <c r="Q28" s="484"/>
      <c r="R28" s="485"/>
      <c r="S28" s="144">
        <v>10</v>
      </c>
      <c r="T28" s="462">
        <f ca="1">SUMIF('hoja de trabajo Form 500'!$C$7:$D$55,'Formulario 500'!S28,'hoja de trabajo Form 500'!$D$7:$D$55)</f>
        <v>0</v>
      </c>
      <c r="U28" s="463"/>
      <c r="V28" s="463"/>
      <c r="W28" s="464"/>
      <c r="X28" s="145"/>
      <c r="Y28" s="479"/>
      <c r="Z28" s="480"/>
      <c r="AA28" s="481"/>
      <c r="AB28" s="108"/>
    </row>
    <row r="29" spans="4:28" ht="21.6" customHeight="1" x14ac:dyDescent="0.3">
      <c r="D29" s="105"/>
      <c r="E29" s="459" t="s">
        <v>41</v>
      </c>
      <c r="F29" s="460"/>
      <c r="G29" s="460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1"/>
      <c r="S29" s="144">
        <v>11</v>
      </c>
      <c r="T29" s="462">
        <f ca="1">SUMIF('hoja de trabajo Form 500'!$C$7:$D$55,'Formulario 500'!S29,'hoja de trabajo Form 500'!$D$7:$D$55)</f>
        <v>240000000</v>
      </c>
      <c r="U29" s="463"/>
      <c r="V29" s="463"/>
      <c r="W29" s="464"/>
      <c r="X29" s="145"/>
      <c r="Y29" s="479"/>
      <c r="Z29" s="480"/>
      <c r="AA29" s="481"/>
      <c r="AB29" s="108"/>
    </row>
    <row r="30" spans="4:28" ht="22.2" customHeight="1" x14ac:dyDescent="0.3">
      <c r="D30" s="105"/>
      <c r="E30" s="459" t="s">
        <v>42</v>
      </c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1"/>
      <c r="S30" s="144">
        <v>12</v>
      </c>
      <c r="T30" s="462">
        <f ca="1">SUMIF('hoja de trabajo Form 500'!$C$7:$D$55,'Formulario 500'!S30,'hoja de trabajo Form 500'!$D$7:$D$55)</f>
        <v>0</v>
      </c>
      <c r="U30" s="463"/>
      <c r="V30" s="463"/>
      <c r="W30" s="464"/>
      <c r="X30" s="145"/>
      <c r="Y30" s="479"/>
      <c r="Z30" s="480"/>
      <c r="AA30" s="481"/>
      <c r="AB30" s="108"/>
    </row>
    <row r="31" spans="4:28" ht="15" customHeight="1" x14ac:dyDescent="0.3">
      <c r="D31" s="105"/>
      <c r="E31" s="459" t="s">
        <v>43</v>
      </c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1"/>
      <c r="S31" s="144">
        <v>13</v>
      </c>
      <c r="T31" s="462">
        <f ca="1">SUMIF('hoja de trabajo Form 500'!$C$7:$D$55,'Formulario 500'!S31,'hoja de trabajo Form 500'!$D$7:$D$55)</f>
        <v>670000000</v>
      </c>
      <c r="U31" s="463"/>
      <c r="V31" s="463"/>
      <c r="W31" s="464"/>
      <c r="X31" s="145"/>
      <c r="Y31" s="479"/>
      <c r="Z31" s="480"/>
      <c r="AA31" s="481"/>
      <c r="AB31" s="108"/>
    </row>
    <row r="32" spans="4:28" ht="27.6" customHeight="1" x14ac:dyDescent="0.3">
      <c r="D32" s="105"/>
      <c r="E32" s="459" t="s">
        <v>44</v>
      </c>
      <c r="F32" s="482"/>
      <c r="G32" s="482"/>
      <c r="H32" s="482"/>
      <c r="I32" s="482"/>
      <c r="J32" s="460"/>
      <c r="K32" s="482"/>
      <c r="L32" s="482"/>
      <c r="M32" s="482"/>
      <c r="N32" s="482"/>
      <c r="O32" s="482"/>
      <c r="P32" s="482"/>
      <c r="Q32" s="482"/>
      <c r="R32" s="483"/>
      <c r="S32" s="144">
        <v>14</v>
      </c>
      <c r="T32" s="462">
        <f ca="1">SUMIF('hoja de trabajo Form 500'!$C$7:$D$55,'Formulario 500'!S32,'hoja de trabajo Form 500'!$D$7:$D$55)</f>
        <v>0</v>
      </c>
      <c r="U32" s="463"/>
      <c r="V32" s="463"/>
      <c r="W32" s="464"/>
      <c r="X32" s="145"/>
      <c r="Y32" s="479"/>
      <c r="Z32" s="480"/>
      <c r="AA32" s="481"/>
      <c r="AB32" s="108"/>
    </row>
    <row r="33" spans="4:32" ht="24.6" customHeight="1" x14ac:dyDescent="0.3">
      <c r="D33" s="105"/>
      <c r="E33" s="449" t="s">
        <v>45</v>
      </c>
      <c r="F33" s="450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50"/>
      <c r="R33" s="451"/>
      <c r="S33" s="144">
        <v>15</v>
      </c>
      <c r="T33" s="462">
        <f ca="1">SUMIF('hoja de trabajo Form 500'!$C$7:$D$55,'Formulario 500'!S33,'hoja de trabajo Form 500'!$D$7:$D$55)</f>
        <v>568000000</v>
      </c>
      <c r="U33" s="463"/>
      <c r="V33" s="463"/>
      <c r="W33" s="464"/>
      <c r="X33" s="145"/>
      <c r="Y33" s="146"/>
      <c r="Z33" s="147"/>
      <c r="AA33" s="148"/>
      <c r="AB33" s="108"/>
    </row>
    <row r="34" spans="4:32" ht="31.2" customHeight="1" x14ac:dyDescent="0.3">
      <c r="D34" s="105"/>
      <c r="E34" s="449" t="s">
        <v>46</v>
      </c>
      <c r="F34" s="450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50"/>
      <c r="R34" s="451"/>
      <c r="S34" s="144">
        <v>16</v>
      </c>
      <c r="T34" s="462">
        <f ca="1">SUMIF('hoja de trabajo Form 500'!$C$7:$D$55,'Formulario 500'!S34,'hoja de trabajo Form 500'!$D$7:$D$55)</f>
        <v>0</v>
      </c>
      <c r="U34" s="463"/>
      <c r="V34" s="463"/>
      <c r="W34" s="464"/>
      <c r="X34" s="145"/>
      <c r="Y34" s="146"/>
      <c r="Z34" s="147"/>
      <c r="AA34" s="148"/>
      <c r="AB34" s="108"/>
    </row>
    <row r="35" spans="4:32" ht="20.25" customHeight="1" x14ac:dyDescent="0.3">
      <c r="D35" s="105"/>
      <c r="E35" s="449" t="s">
        <v>47</v>
      </c>
      <c r="F35" s="450"/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50"/>
      <c r="R35" s="451"/>
      <c r="S35" s="144">
        <v>17</v>
      </c>
      <c r="T35" s="462">
        <f ca="1">SUMIF('hoja de trabajo Form 500'!$C$7:$D$55,'Formulario 500'!S35,'hoja de trabajo Form 500'!$D$7:$D$55)</f>
        <v>0</v>
      </c>
      <c r="U35" s="463"/>
      <c r="V35" s="463"/>
      <c r="W35" s="464"/>
      <c r="X35" s="145"/>
      <c r="Y35" s="146"/>
      <c r="Z35" s="147"/>
      <c r="AA35" s="148"/>
      <c r="AB35" s="108"/>
    </row>
    <row r="36" spans="4:32" ht="20.25" customHeight="1" x14ac:dyDescent="0.3">
      <c r="D36" s="105"/>
      <c r="E36" s="443" t="s">
        <v>48</v>
      </c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  <c r="R36" s="445"/>
      <c r="S36" s="149">
        <v>18</v>
      </c>
      <c r="T36" s="458">
        <f ca="1">SUMIF('hoja de trabajo Form 500'!$C$7:$D$55,'Formulario 500'!S36,'hoja de trabajo Form 500'!$D$7:$D$55)</f>
        <v>550000000</v>
      </c>
      <c r="U36" s="441"/>
      <c r="V36" s="441"/>
      <c r="W36" s="442"/>
      <c r="X36" s="145"/>
      <c r="Y36" s="146"/>
      <c r="Z36" s="147"/>
      <c r="AA36" s="148"/>
      <c r="AB36" s="108"/>
    </row>
    <row r="37" spans="4:32" ht="29.4" customHeight="1" x14ac:dyDescent="0.3">
      <c r="D37" s="105"/>
      <c r="E37" s="459" t="s">
        <v>49</v>
      </c>
      <c r="F37" s="460"/>
      <c r="G37" s="460"/>
      <c r="H37" s="460"/>
      <c r="I37" s="460"/>
      <c r="J37" s="460"/>
      <c r="K37" s="460"/>
      <c r="L37" s="460"/>
      <c r="M37" s="460"/>
      <c r="N37" s="460"/>
      <c r="O37" s="460"/>
      <c r="P37" s="460"/>
      <c r="Q37" s="460"/>
      <c r="R37" s="461"/>
      <c r="S37" s="144">
        <v>19</v>
      </c>
      <c r="T37" s="462">
        <f ca="1">SUMIF('hoja de trabajo Form 500'!$C$7:$D$55,'Formulario 500'!S37,'hoja de trabajo Form 500'!$D$7:$D$55)</f>
        <v>0</v>
      </c>
      <c r="U37" s="463"/>
      <c r="V37" s="463"/>
      <c r="W37" s="464"/>
      <c r="X37" s="145"/>
      <c r="Y37" s="479"/>
      <c r="Z37" s="480"/>
      <c r="AA37" s="481"/>
      <c r="AB37" s="108"/>
    </row>
    <row r="38" spans="4:32" ht="24" customHeight="1" x14ac:dyDescent="0.3">
      <c r="D38" s="105"/>
      <c r="E38" s="459" t="s">
        <v>50</v>
      </c>
      <c r="F38" s="460"/>
      <c r="G38" s="460"/>
      <c r="H38" s="460"/>
      <c r="I38" s="460"/>
      <c r="J38" s="460"/>
      <c r="K38" s="460"/>
      <c r="L38" s="460"/>
      <c r="M38" s="460"/>
      <c r="N38" s="460"/>
      <c r="O38" s="460"/>
      <c r="P38" s="460"/>
      <c r="Q38" s="460"/>
      <c r="R38" s="461"/>
      <c r="S38" s="144">
        <v>20</v>
      </c>
      <c r="T38" s="462">
        <f ca="1">SUMIF('hoja de trabajo Form 500'!$C$7:$D$55,'Formulario 500'!S38,'hoja de trabajo Form 500'!$D$7:$D$55)</f>
        <v>0</v>
      </c>
      <c r="U38" s="463"/>
      <c r="V38" s="463"/>
      <c r="W38" s="464"/>
      <c r="X38" s="145"/>
      <c r="Y38" s="479"/>
      <c r="Z38" s="480"/>
      <c r="AA38" s="481"/>
      <c r="AB38" s="108"/>
    </row>
    <row r="39" spans="4:32" ht="15" customHeight="1" x14ac:dyDescent="0.3">
      <c r="D39" s="105"/>
      <c r="E39" s="459" t="s">
        <v>51</v>
      </c>
      <c r="F39" s="460"/>
      <c r="G39" s="460"/>
      <c r="H39" s="460"/>
      <c r="I39" s="460"/>
      <c r="J39" s="460"/>
      <c r="K39" s="460"/>
      <c r="L39" s="460"/>
      <c r="M39" s="460"/>
      <c r="N39" s="460"/>
      <c r="O39" s="460"/>
      <c r="P39" s="460"/>
      <c r="Q39" s="460"/>
      <c r="R39" s="461"/>
      <c r="S39" s="144">
        <v>21</v>
      </c>
      <c r="T39" s="462">
        <f ca="1">SUMIF('hoja de trabajo Form 500'!$C$7:$D$55,'Formulario 500'!S39,'hoja de trabajo Form 500'!$D$7:$D$55)</f>
        <v>0</v>
      </c>
      <c r="U39" s="463"/>
      <c r="V39" s="463"/>
      <c r="W39" s="464"/>
      <c r="X39" s="145"/>
      <c r="Y39" s="477"/>
      <c r="Z39" s="477"/>
      <c r="AA39" s="478"/>
      <c r="AB39" s="108"/>
    </row>
    <row r="40" spans="4:32" ht="15" customHeight="1" x14ac:dyDescent="0.3">
      <c r="D40" s="105"/>
      <c r="E40" s="443" t="s">
        <v>52</v>
      </c>
      <c r="F40" s="444"/>
      <c r="G40" s="444"/>
      <c r="H40" s="444"/>
      <c r="I40" s="444"/>
      <c r="J40" s="444"/>
      <c r="K40" s="444"/>
      <c r="L40" s="444"/>
      <c r="M40" s="444"/>
      <c r="N40" s="444"/>
      <c r="O40" s="444"/>
      <c r="P40" s="444"/>
      <c r="Q40" s="444"/>
      <c r="R40" s="445"/>
      <c r="S40" s="149">
        <v>22</v>
      </c>
      <c r="T40" s="458">
        <f ca="1">SUMIF('hoja de trabajo Form 500'!$C$7:$D$55,'Formulario 500'!S40,'hoja de trabajo Form 500'!$D$7:$D$55)</f>
        <v>0</v>
      </c>
      <c r="U40" s="441"/>
      <c r="V40" s="441"/>
      <c r="W40" s="442"/>
      <c r="X40" s="145"/>
      <c r="Y40" s="150"/>
      <c r="Z40" s="150"/>
      <c r="AA40" s="151"/>
      <c r="AB40" s="108"/>
    </row>
    <row r="41" spans="4:32" x14ac:dyDescent="0.3">
      <c r="D41" s="105"/>
      <c r="E41" s="455" t="s">
        <v>53</v>
      </c>
      <c r="F41" s="456"/>
      <c r="G41" s="456"/>
      <c r="H41" s="456"/>
      <c r="I41" s="456"/>
      <c r="J41" s="456"/>
      <c r="K41" s="456"/>
      <c r="L41" s="456"/>
      <c r="M41" s="456"/>
      <c r="N41" s="456"/>
      <c r="O41" s="456"/>
      <c r="P41" s="456"/>
      <c r="Q41" s="456"/>
      <c r="R41" s="457"/>
      <c r="S41" s="149">
        <v>23</v>
      </c>
      <c r="T41" s="458">
        <f ca="1">SUMIF('hoja de trabajo Form 500'!$C$7:$D$55,'Formulario 500'!S41,'hoja de trabajo Form 500'!$D$7:$D$55)</f>
        <v>54000000</v>
      </c>
      <c r="U41" s="441"/>
      <c r="V41" s="441"/>
      <c r="W41" s="442"/>
      <c r="X41" s="145"/>
      <c r="Y41" s="477"/>
      <c r="Z41" s="477"/>
      <c r="AA41" s="478"/>
      <c r="AB41" s="108"/>
    </row>
    <row r="42" spans="4:32" ht="15" customHeight="1" x14ac:dyDescent="0.3">
      <c r="D42" s="105"/>
      <c r="E42" s="471" t="s">
        <v>54</v>
      </c>
      <c r="F42" s="472"/>
      <c r="G42" s="472"/>
      <c r="H42" s="472"/>
      <c r="I42" s="472"/>
      <c r="J42" s="472"/>
      <c r="K42" s="472"/>
      <c r="L42" s="472"/>
      <c r="M42" s="472"/>
      <c r="N42" s="472"/>
      <c r="O42" s="472"/>
      <c r="P42" s="472"/>
      <c r="Q42" s="472"/>
      <c r="R42" s="473"/>
      <c r="S42" s="145"/>
      <c r="T42" s="384"/>
      <c r="U42" s="385"/>
      <c r="V42" s="385"/>
      <c r="W42" s="385"/>
      <c r="X42" s="144">
        <v>77</v>
      </c>
      <c r="Y42" s="386">
        <f ca="1">SUM(T28:W41)</f>
        <v>2082000000</v>
      </c>
      <c r="Z42" s="386"/>
      <c r="AA42" s="387"/>
      <c r="AB42" s="108"/>
    </row>
    <row r="43" spans="4:32" ht="15" customHeight="1" x14ac:dyDescent="0.3">
      <c r="D43" s="105"/>
      <c r="E43" s="471" t="s">
        <v>207</v>
      </c>
      <c r="F43" s="472"/>
      <c r="G43" s="472"/>
      <c r="H43" s="472"/>
      <c r="I43" s="472"/>
      <c r="J43" s="472"/>
      <c r="K43" s="472"/>
      <c r="L43" s="472"/>
      <c r="M43" s="472"/>
      <c r="N43" s="472"/>
      <c r="O43" s="472"/>
      <c r="P43" s="472"/>
      <c r="Q43" s="472"/>
      <c r="R43" s="473"/>
      <c r="S43" s="144">
        <v>24</v>
      </c>
      <c r="T43" s="458">
        <f ca="1">SUMIF('hoja de trabajo Form 500'!$C$7:$D$55,'Formulario 500'!S43,'hoja de trabajo Form 500'!$D$7:$D$55)</f>
        <v>0</v>
      </c>
      <c r="U43" s="441"/>
      <c r="V43" s="441"/>
      <c r="W43" s="442"/>
      <c r="X43" s="145"/>
      <c r="Y43" s="385"/>
      <c r="Z43" s="385"/>
      <c r="AA43" s="393"/>
      <c r="AB43" s="108"/>
      <c r="AF43" s="137"/>
    </row>
    <row r="44" spans="4:32" ht="15" customHeight="1" x14ac:dyDescent="0.3">
      <c r="D44" s="105"/>
      <c r="E44" s="438" t="s">
        <v>55</v>
      </c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40"/>
      <c r="S44" s="145"/>
      <c r="T44" s="384"/>
      <c r="U44" s="385"/>
      <c r="V44" s="385"/>
      <c r="W44" s="385"/>
      <c r="X44" s="144">
        <v>78</v>
      </c>
      <c r="Y44" s="386">
        <f ca="1">+Y42-T43</f>
        <v>2082000000</v>
      </c>
      <c r="Z44" s="386"/>
      <c r="AA44" s="387"/>
      <c r="AB44" s="108"/>
    </row>
    <row r="45" spans="4:32" ht="27" customHeight="1" x14ac:dyDescent="0.3">
      <c r="D45" s="105"/>
      <c r="E45" s="471" t="s">
        <v>208</v>
      </c>
      <c r="F45" s="472"/>
      <c r="G45" s="472"/>
      <c r="H45" s="472"/>
      <c r="I45" s="472"/>
      <c r="J45" s="472"/>
      <c r="K45" s="472"/>
      <c r="L45" s="472"/>
      <c r="M45" s="472"/>
      <c r="N45" s="472"/>
      <c r="O45" s="472"/>
      <c r="P45" s="472"/>
      <c r="Q45" s="472"/>
      <c r="R45" s="473"/>
      <c r="S45" s="144">
        <v>25</v>
      </c>
      <c r="T45" s="462">
        <f ca="1">SUMIF('hoja de trabajo Form 500'!$C$7:$D$55,'Formulario 500'!S45,'hoja de trabajo Form 500'!$D$7:$D$55)</f>
        <v>0</v>
      </c>
      <c r="U45" s="463"/>
      <c r="V45" s="463"/>
      <c r="W45" s="463"/>
      <c r="X45" s="145"/>
      <c r="Y45" s="385"/>
      <c r="Z45" s="385"/>
      <c r="AA45" s="393"/>
      <c r="AB45" s="108"/>
    </row>
    <row r="46" spans="4:32" ht="15" customHeight="1" x14ac:dyDescent="0.3">
      <c r="D46" s="105"/>
      <c r="E46" s="471" t="s">
        <v>209</v>
      </c>
      <c r="F46" s="472"/>
      <c r="G46" s="472"/>
      <c r="H46" s="472"/>
      <c r="I46" s="472"/>
      <c r="J46" s="472"/>
      <c r="K46" s="472"/>
      <c r="L46" s="472"/>
      <c r="M46" s="472"/>
      <c r="N46" s="472"/>
      <c r="O46" s="472"/>
      <c r="P46" s="472"/>
      <c r="Q46" s="472"/>
      <c r="R46" s="473"/>
      <c r="S46" s="144">
        <v>26</v>
      </c>
      <c r="T46" s="462">
        <f ca="1">SUMIF('hoja de trabajo Form 500'!$C$7:$D$55,'Formulario 500'!S46,'hoja de trabajo Form 500'!$D$7:$D$55)</f>
        <v>0</v>
      </c>
      <c r="U46" s="463"/>
      <c r="V46" s="463"/>
      <c r="W46" s="463"/>
      <c r="X46" s="145"/>
      <c r="Y46" s="152"/>
      <c r="Z46" s="152"/>
      <c r="AA46" s="153"/>
      <c r="AB46" s="108"/>
    </row>
    <row r="47" spans="4:32" ht="15" customHeight="1" x14ac:dyDescent="0.3">
      <c r="D47" s="105"/>
      <c r="E47" s="471" t="s">
        <v>210</v>
      </c>
      <c r="F47" s="472"/>
      <c r="G47" s="472"/>
      <c r="H47" s="472"/>
      <c r="I47" s="472"/>
      <c r="J47" s="472"/>
      <c r="K47" s="472"/>
      <c r="L47" s="472"/>
      <c r="M47" s="472"/>
      <c r="N47" s="472"/>
      <c r="O47" s="472"/>
      <c r="P47" s="472"/>
      <c r="Q47" s="472"/>
      <c r="R47" s="473"/>
      <c r="S47" s="144">
        <v>27</v>
      </c>
      <c r="T47" s="462">
        <f ca="1">SUMIF('hoja de trabajo Form 500'!$C$7:$D$55,'Formulario 500'!S47,'hoja de trabajo Form 500'!$D$7:$D$55)</f>
        <v>0</v>
      </c>
      <c r="U47" s="463"/>
      <c r="V47" s="463"/>
      <c r="W47" s="463"/>
      <c r="X47" s="145"/>
      <c r="Y47" s="152"/>
      <c r="Z47" s="152"/>
      <c r="AA47" s="153"/>
      <c r="AB47" s="108"/>
    </row>
    <row r="48" spans="4:32" ht="20.399999999999999" customHeight="1" x14ac:dyDescent="0.3">
      <c r="D48" s="105"/>
      <c r="E48" s="471" t="s">
        <v>211</v>
      </c>
      <c r="F48" s="472"/>
      <c r="G48" s="472"/>
      <c r="H48" s="472"/>
      <c r="I48" s="472"/>
      <c r="J48" s="472"/>
      <c r="K48" s="472"/>
      <c r="L48" s="472"/>
      <c r="M48" s="472"/>
      <c r="N48" s="472"/>
      <c r="O48" s="472"/>
      <c r="P48" s="472"/>
      <c r="Q48" s="472"/>
      <c r="R48" s="473"/>
      <c r="S48" s="144">
        <v>28</v>
      </c>
      <c r="T48" s="462">
        <f ca="1">SUMIF('hoja de trabajo Form 500'!$C$7:$D$55,'Formulario 500'!S48,'hoja de trabajo Form 500'!$D$7:$D$55)</f>
        <v>0</v>
      </c>
      <c r="U48" s="463"/>
      <c r="V48" s="463"/>
      <c r="W48" s="463"/>
      <c r="X48" s="145"/>
      <c r="Y48" s="152"/>
      <c r="Z48" s="152"/>
      <c r="AA48" s="153"/>
      <c r="AB48" s="108"/>
    </row>
    <row r="49" spans="4:30" ht="25.2" customHeight="1" x14ac:dyDescent="0.3">
      <c r="D49" s="105"/>
      <c r="E49" s="474" t="s">
        <v>212</v>
      </c>
      <c r="F49" s="475"/>
      <c r="G49" s="475"/>
      <c r="H49" s="475"/>
      <c r="I49" s="475"/>
      <c r="J49" s="475"/>
      <c r="K49" s="475"/>
      <c r="L49" s="475"/>
      <c r="M49" s="475"/>
      <c r="N49" s="475"/>
      <c r="O49" s="475"/>
      <c r="P49" s="475"/>
      <c r="Q49" s="475"/>
      <c r="R49" s="476"/>
      <c r="S49" s="149">
        <v>29</v>
      </c>
      <c r="T49" s="458">
        <f ca="1">SUMIF('hoja de trabajo Form 500'!$C$7:$D$55,'Formulario 500'!S49,'hoja de trabajo Form 500'!$D$7:$D$55)</f>
        <v>0</v>
      </c>
      <c r="U49" s="441"/>
      <c r="V49" s="441"/>
      <c r="W49" s="441"/>
      <c r="X49" s="145"/>
      <c r="Y49" s="152"/>
      <c r="Z49" s="152"/>
      <c r="AA49" s="153"/>
      <c r="AB49" s="108"/>
    </row>
    <row r="50" spans="4:30" ht="24" customHeight="1" x14ac:dyDescent="0.3">
      <c r="D50" s="105"/>
      <c r="E50" s="471" t="s">
        <v>213</v>
      </c>
      <c r="F50" s="472"/>
      <c r="G50" s="472"/>
      <c r="H50" s="472"/>
      <c r="I50" s="472"/>
      <c r="J50" s="472"/>
      <c r="K50" s="472"/>
      <c r="L50" s="472"/>
      <c r="M50" s="472"/>
      <c r="N50" s="472"/>
      <c r="O50" s="472"/>
      <c r="P50" s="472"/>
      <c r="Q50" s="472"/>
      <c r="R50" s="473"/>
      <c r="S50" s="144">
        <v>30</v>
      </c>
      <c r="T50" s="462">
        <f ca="1">SUMIF('hoja de trabajo Form 500'!$C$7:$D$55,'Formulario 500'!S50,'hoja de trabajo Form 500'!$D$7:$D$55)</f>
        <v>0</v>
      </c>
      <c r="U50" s="463"/>
      <c r="V50" s="463"/>
      <c r="W50" s="463"/>
      <c r="X50" s="145"/>
      <c r="Y50" s="152"/>
      <c r="Z50" s="152"/>
      <c r="AA50" s="153"/>
      <c r="AB50" s="108"/>
    </row>
    <row r="51" spans="4:30" ht="21.75" customHeight="1" x14ac:dyDescent="0.3">
      <c r="D51" s="105"/>
      <c r="E51" s="471" t="s">
        <v>214</v>
      </c>
      <c r="F51" s="472"/>
      <c r="G51" s="472"/>
      <c r="H51" s="472"/>
      <c r="I51" s="472"/>
      <c r="J51" s="472"/>
      <c r="K51" s="472"/>
      <c r="L51" s="472"/>
      <c r="M51" s="472"/>
      <c r="N51" s="472"/>
      <c r="O51" s="472"/>
      <c r="P51" s="472"/>
      <c r="Q51" s="472"/>
      <c r="R51" s="473"/>
      <c r="S51" s="144">
        <v>31</v>
      </c>
      <c r="T51" s="462">
        <f ca="1">SUMIF('hoja de trabajo Form 500'!$C$7:$D$55,'Formulario 500'!S51,'hoja de trabajo Form 500'!$D$7:$D$55)</f>
        <v>0</v>
      </c>
      <c r="U51" s="463"/>
      <c r="V51" s="463"/>
      <c r="W51" s="463"/>
      <c r="X51" s="145"/>
      <c r="Y51" s="385"/>
      <c r="Z51" s="385"/>
      <c r="AA51" s="393"/>
      <c r="AB51" s="108"/>
    </row>
    <row r="52" spans="4:30" ht="27" customHeight="1" x14ac:dyDescent="0.3">
      <c r="D52" s="105"/>
      <c r="E52" s="438" t="s">
        <v>215</v>
      </c>
      <c r="F52" s="439"/>
      <c r="G52" s="439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40"/>
      <c r="S52" s="145"/>
      <c r="T52" s="384"/>
      <c r="U52" s="385"/>
      <c r="V52" s="385"/>
      <c r="W52" s="385"/>
      <c r="X52" s="144">
        <v>79</v>
      </c>
      <c r="Y52" s="386">
        <f ca="1">Y44-SUM(T45:W51)</f>
        <v>2082000000</v>
      </c>
      <c r="Z52" s="386"/>
      <c r="AA52" s="387"/>
      <c r="AB52" s="108"/>
      <c r="AC52" s="138"/>
      <c r="AD52" s="138"/>
    </row>
    <row r="53" spans="4:30" ht="24" customHeight="1" x14ac:dyDescent="0.3">
      <c r="D53" s="105"/>
      <c r="E53" s="467" t="s">
        <v>56</v>
      </c>
      <c r="F53" s="468"/>
      <c r="G53" s="468"/>
      <c r="H53" s="468"/>
      <c r="I53" s="468"/>
      <c r="J53" s="468"/>
      <c r="K53" s="468"/>
      <c r="L53" s="468"/>
      <c r="M53" s="468"/>
      <c r="N53" s="468"/>
      <c r="O53" s="468"/>
      <c r="P53" s="468"/>
      <c r="Q53" s="468"/>
      <c r="R53" s="469"/>
      <c r="S53" s="470" t="s">
        <v>181</v>
      </c>
      <c r="T53" s="470"/>
      <c r="U53" s="470"/>
      <c r="V53" s="470"/>
      <c r="W53" s="470"/>
      <c r="X53" s="470" t="s">
        <v>182</v>
      </c>
      <c r="Y53" s="470"/>
      <c r="Z53" s="470"/>
      <c r="AA53" s="470"/>
      <c r="AB53" s="108"/>
    </row>
    <row r="54" spans="4:30" ht="15" customHeight="1" x14ac:dyDescent="0.3">
      <c r="D54" s="105"/>
      <c r="E54" s="438" t="s">
        <v>57</v>
      </c>
      <c r="F54" s="439"/>
      <c r="G54" s="439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40"/>
      <c r="S54" s="154"/>
      <c r="T54" s="384"/>
      <c r="U54" s="385"/>
      <c r="V54" s="385"/>
      <c r="W54" s="385"/>
      <c r="X54" s="144">
        <v>80</v>
      </c>
      <c r="Y54" s="441">
        <f ca="1">SUMIF('hoja de trabajo Form 500'!$C$7:$D$55,'Formulario 500'!X54,'hoja de trabajo Form 500'!$D$7:$D$55)</f>
        <v>950000000</v>
      </c>
      <c r="Z54" s="441"/>
      <c r="AA54" s="442"/>
      <c r="AB54" s="108"/>
    </row>
    <row r="55" spans="4:30" ht="15" customHeight="1" x14ac:dyDescent="0.3">
      <c r="D55" s="105"/>
      <c r="E55" s="455" t="s">
        <v>216</v>
      </c>
      <c r="F55" s="456"/>
      <c r="G55" s="456"/>
      <c r="H55" s="456"/>
      <c r="I55" s="456"/>
      <c r="J55" s="456"/>
      <c r="K55" s="456"/>
      <c r="L55" s="456"/>
      <c r="M55" s="456"/>
      <c r="N55" s="456"/>
      <c r="O55" s="456"/>
      <c r="P55" s="456"/>
      <c r="Q55" s="456"/>
      <c r="R55" s="457"/>
      <c r="S55" s="144">
        <v>32</v>
      </c>
      <c r="T55" s="462">
        <f ca="1">SUMIF('hoja de trabajo Form 500'!$C$7:$D$55,'Formulario 500'!S55,'hoja de trabajo Form 500'!$D$7:$D$55)</f>
        <v>0</v>
      </c>
      <c r="U55" s="463"/>
      <c r="V55" s="463"/>
      <c r="W55" s="464"/>
      <c r="X55" s="145"/>
      <c r="Y55" s="384"/>
      <c r="Z55" s="385"/>
      <c r="AA55" s="393"/>
      <c r="AB55" s="108"/>
    </row>
    <row r="56" spans="4:30" ht="15" customHeight="1" x14ac:dyDescent="0.3">
      <c r="D56" s="105"/>
      <c r="E56" s="443" t="s">
        <v>217</v>
      </c>
      <c r="F56" s="444"/>
      <c r="G56" s="444"/>
      <c r="H56" s="444"/>
      <c r="I56" s="444"/>
      <c r="J56" s="444"/>
      <c r="K56" s="444"/>
      <c r="L56" s="444"/>
      <c r="M56" s="444"/>
      <c r="N56" s="444"/>
      <c r="O56" s="444"/>
      <c r="P56" s="444"/>
      <c r="Q56" s="444"/>
      <c r="R56" s="445"/>
      <c r="S56" s="144">
        <v>33</v>
      </c>
      <c r="T56" s="462">
        <f ca="1">SUMIF('hoja de trabajo Form 500'!$C$7:$D$55,'Formulario 500'!S56,'hoja de trabajo Form 500'!$D$7:$D$55)</f>
        <v>0</v>
      </c>
      <c r="U56" s="463"/>
      <c r="V56" s="463"/>
      <c r="W56" s="464"/>
      <c r="X56" s="145"/>
      <c r="Y56" s="155"/>
      <c r="Z56" s="152"/>
      <c r="AA56" s="153"/>
      <c r="AB56" s="108"/>
    </row>
    <row r="57" spans="4:30" ht="15" customHeight="1" x14ac:dyDescent="0.3">
      <c r="D57" s="105"/>
      <c r="E57" s="443" t="s">
        <v>218</v>
      </c>
      <c r="F57" s="444"/>
      <c r="G57" s="444"/>
      <c r="H57" s="444"/>
      <c r="I57" s="444"/>
      <c r="J57" s="444"/>
      <c r="K57" s="444"/>
      <c r="L57" s="444"/>
      <c r="M57" s="444"/>
      <c r="N57" s="444"/>
      <c r="O57" s="444"/>
      <c r="P57" s="444"/>
      <c r="Q57" s="444"/>
      <c r="R57" s="445"/>
      <c r="S57" s="144">
        <v>34</v>
      </c>
      <c r="T57" s="462">
        <f ca="1">SUMIF('hoja de trabajo Form 500'!$C$7:$D$55,'Formulario 500'!S57,'hoja de trabajo Form 500'!$D$7:$D$55)</f>
        <v>0</v>
      </c>
      <c r="U57" s="463"/>
      <c r="V57" s="463"/>
      <c r="W57" s="464"/>
      <c r="X57" s="145"/>
      <c r="Y57" s="155"/>
      <c r="Z57" s="152"/>
      <c r="AA57" s="153"/>
      <c r="AB57" s="108"/>
    </row>
    <row r="58" spans="4:30" ht="24.6" customHeight="1" x14ac:dyDescent="0.3">
      <c r="D58" s="105"/>
      <c r="E58" s="443" t="s">
        <v>219</v>
      </c>
      <c r="F58" s="444"/>
      <c r="G58" s="444"/>
      <c r="H58" s="444"/>
      <c r="I58" s="444"/>
      <c r="J58" s="444"/>
      <c r="K58" s="444"/>
      <c r="L58" s="444"/>
      <c r="M58" s="444"/>
      <c r="N58" s="444"/>
      <c r="O58" s="444"/>
      <c r="P58" s="444"/>
      <c r="Q58" s="444"/>
      <c r="R58" s="445"/>
      <c r="S58" s="144">
        <v>35</v>
      </c>
      <c r="T58" s="462">
        <f ca="1">SUMIF('hoja de trabajo Form 500'!$C$7:$D$55,'Formulario 500'!S58,'hoja de trabajo Form 500'!$D$7:$D$55)</f>
        <v>0</v>
      </c>
      <c r="U58" s="463"/>
      <c r="V58" s="463"/>
      <c r="W58" s="464"/>
      <c r="X58" s="145"/>
      <c r="Y58" s="155"/>
      <c r="Z58" s="152"/>
      <c r="AA58" s="153"/>
      <c r="AB58" s="108"/>
    </row>
    <row r="59" spans="4:30" ht="28.8" customHeight="1" x14ac:dyDescent="0.3">
      <c r="D59" s="105"/>
      <c r="E59" s="443" t="s">
        <v>220</v>
      </c>
      <c r="F59" s="444"/>
      <c r="G59" s="444"/>
      <c r="H59" s="444"/>
      <c r="I59" s="444"/>
      <c r="J59" s="444"/>
      <c r="K59" s="444"/>
      <c r="L59" s="444"/>
      <c r="M59" s="444"/>
      <c r="N59" s="444"/>
      <c r="O59" s="444"/>
      <c r="P59" s="444"/>
      <c r="Q59" s="444"/>
      <c r="R59" s="445"/>
      <c r="S59" s="144">
        <v>36</v>
      </c>
      <c r="T59" s="462">
        <f ca="1">SUMIF('hoja de trabajo Form 500'!$C$7:$D$55,'Formulario 500'!S59,'hoja de trabajo Form 500'!$D$7:$D$55)</f>
        <v>0</v>
      </c>
      <c r="U59" s="463"/>
      <c r="V59" s="463"/>
      <c r="W59" s="464"/>
      <c r="X59" s="145"/>
      <c r="Y59" s="155"/>
      <c r="Z59" s="152"/>
      <c r="AA59" s="153"/>
      <c r="AB59" s="108"/>
    </row>
    <row r="60" spans="4:30" ht="25.2" customHeight="1" x14ac:dyDescent="0.3">
      <c r="D60" s="105"/>
      <c r="E60" s="443" t="s">
        <v>221</v>
      </c>
      <c r="F60" s="444"/>
      <c r="G60" s="444"/>
      <c r="H60" s="444"/>
      <c r="I60" s="444"/>
      <c r="J60" s="444"/>
      <c r="K60" s="444"/>
      <c r="L60" s="444"/>
      <c r="M60" s="444"/>
      <c r="N60" s="444"/>
      <c r="O60" s="444"/>
      <c r="P60" s="444"/>
      <c r="Q60" s="444"/>
      <c r="R60" s="445"/>
      <c r="S60" s="144">
        <v>37</v>
      </c>
      <c r="T60" s="462">
        <f ca="1">SUMIF('hoja de trabajo Form 500'!$C$7:$D$55,'Formulario 500'!S60,'hoja de trabajo Form 500'!$D$7:$D$55)</f>
        <v>0</v>
      </c>
      <c r="U60" s="463"/>
      <c r="V60" s="463"/>
      <c r="W60" s="464"/>
      <c r="X60" s="145"/>
      <c r="Y60" s="155"/>
      <c r="Z60" s="152"/>
      <c r="AA60" s="153"/>
      <c r="AB60" s="108"/>
    </row>
    <row r="61" spans="4:30" ht="15" customHeight="1" x14ac:dyDescent="0.3">
      <c r="D61" s="105"/>
      <c r="E61" s="443" t="s">
        <v>222</v>
      </c>
      <c r="F61" s="444"/>
      <c r="G61" s="444"/>
      <c r="H61" s="444"/>
      <c r="I61" s="444"/>
      <c r="J61" s="444"/>
      <c r="K61" s="444"/>
      <c r="L61" s="444"/>
      <c r="M61" s="444"/>
      <c r="N61" s="444"/>
      <c r="O61" s="444"/>
      <c r="P61" s="444"/>
      <c r="Q61" s="444"/>
      <c r="R61" s="445"/>
      <c r="S61" s="144">
        <v>38</v>
      </c>
      <c r="T61" s="462">
        <f ca="1">SUMIF('hoja de trabajo Form 500'!$C$7:$D$55,'Formulario 500'!S61,'hoja de trabajo Form 500'!$D$7:$D$55)</f>
        <v>33000000</v>
      </c>
      <c r="U61" s="463"/>
      <c r="V61" s="463"/>
      <c r="W61" s="464"/>
      <c r="X61" s="145"/>
      <c r="Y61" s="155"/>
      <c r="Z61" s="152"/>
      <c r="AA61" s="153"/>
      <c r="AB61" s="108"/>
    </row>
    <row r="62" spans="4:30" ht="15" customHeight="1" x14ac:dyDescent="0.3">
      <c r="D62" s="105"/>
      <c r="E62" s="443" t="s">
        <v>223</v>
      </c>
      <c r="F62" s="444"/>
      <c r="G62" s="444"/>
      <c r="H62" s="444"/>
      <c r="I62" s="444"/>
      <c r="J62" s="444"/>
      <c r="K62" s="444"/>
      <c r="L62" s="444"/>
      <c r="M62" s="444"/>
      <c r="N62" s="444"/>
      <c r="O62" s="444"/>
      <c r="P62" s="444"/>
      <c r="Q62" s="444"/>
      <c r="R62" s="445"/>
      <c r="S62" s="144">
        <v>39</v>
      </c>
      <c r="T62" s="462">
        <f ca="1">SUMIF('hoja de trabajo Form 500'!$C$7:$D$55,'Formulario 500'!S62,'hoja de trabajo Form 500'!$D$7:$D$55)</f>
        <v>0</v>
      </c>
      <c r="U62" s="463"/>
      <c r="V62" s="463"/>
      <c r="W62" s="464"/>
      <c r="X62" s="145"/>
      <c r="Y62" s="384"/>
      <c r="Z62" s="385"/>
      <c r="AA62" s="393"/>
      <c r="AB62" s="108"/>
    </row>
    <row r="63" spans="4:30" ht="27.6" customHeight="1" x14ac:dyDescent="0.3">
      <c r="D63" s="105"/>
      <c r="E63" s="438" t="s">
        <v>224</v>
      </c>
      <c r="F63" s="439"/>
      <c r="G63" s="439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40"/>
      <c r="S63" s="154"/>
      <c r="T63" s="384"/>
      <c r="U63" s="385"/>
      <c r="V63" s="385"/>
      <c r="W63" s="385"/>
      <c r="X63" s="144">
        <v>81</v>
      </c>
      <c r="Y63" s="404">
        <f ca="1">+Y54-SUM(T55:W62)</f>
        <v>917000000</v>
      </c>
      <c r="Z63" s="404"/>
      <c r="AA63" s="405"/>
      <c r="AB63" s="108"/>
    </row>
    <row r="64" spans="4:30" ht="22.8" customHeight="1" x14ac:dyDescent="0.3">
      <c r="D64" s="105"/>
      <c r="E64" s="438" t="s">
        <v>225</v>
      </c>
      <c r="F64" s="439"/>
      <c r="G64" s="439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40"/>
      <c r="S64" s="154"/>
      <c r="T64" s="384"/>
      <c r="U64" s="385"/>
      <c r="V64" s="385"/>
      <c r="W64" s="385"/>
      <c r="X64" s="144">
        <v>82</v>
      </c>
      <c r="Y64" s="465">
        <f ca="1">+Y52-Y63</f>
        <v>1165000000</v>
      </c>
      <c r="Z64" s="465"/>
      <c r="AA64" s="466"/>
      <c r="AB64" s="108"/>
    </row>
    <row r="65" spans="4:28" ht="27" customHeight="1" x14ac:dyDescent="0.3">
      <c r="D65" s="105"/>
      <c r="E65" s="467" t="s">
        <v>58</v>
      </c>
      <c r="F65" s="468"/>
      <c r="G65" s="468"/>
      <c r="H65" s="468"/>
      <c r="I65" s="468"/>
      <c r="J65" s="468"/>
      <c r="K65" s="468"/>
      <c r="L65" s="468"/>
      <c r="M65" s="468"/>
      <c r="N65" s="468"/>
      <c r="O65" s="468"/>
      <c r="P65" s="468"/>
      <c r="Q65" s="468"/>
      <c r="R65" s="469"/>
      <c r="S65" s="470" t="s">
        <v>183</v>
      </c>
      <c r="T65" s="470"/>
      <c r="U65" s="470"/>
      <c r="V65" s="470"/>
      <c r="W65" s="470"/>
      <c r="X65" s="470" t="s">
        <v>182</v>
      </c>
      <c r="Y65" s="470"/>
      <c r="Z65" s="470"/>
      <c r="AA65" s="470"/>
      <c r="AB65" s="108"/>
    </row>
    <row r="66" spans="4:28" ht="25.8" customHeight="1" x14ac:dyDescent="0.3">
      <c r="D66" s="105"/>
      <c r="E66" s="459" t="s">
        <v>59</v>
      </c>
      <c r="F66" s="460"/>
      <c r="G66" s="460"/>
      <c r="H66" s="460"/>
      <c r="I66" s="460"/>
      <c r="J66" s="460"/>
      <c r="K66" s="460"/>
      <c r="L66" s="460"/>
      <c r="M66" s="460"/>
      <c r="N66" s="460"/>
      <c r="O66" s="460"/>
      <c r="P66" s="460"/>
      <c r="Q66" s="460"/>
      <c r="R66" s="461"/>
      <c r="S66" s="144">
        <v>40</v>
      </c>
      <c r="T66" s="462">
        <f ca="1">SUMIF('hoja de trabajo Form 500'!$C$7:$D$55,'Formulario 500'!S66,'hoja de trabajo Form 500'!$D$7:$D$55)</f>
        <v>190000000</v>
      </c>
      <c r="U66" s="463"/>
      <c r="V66" s="463"/>
      <c r="W66" s="464"/>
      <c r="X66" s="154"/>
      <c r="Y66" s="384"/>
      <c r="Z66" s="385"/>
      <c r="AA66" s="393"/>
      <c r="AB66" s="108"/>
    </row>
    <row r="67" spans="4:28" x14ac:dyDescent="0.3">
      <c r="D67" s="105"/>
      <c r="E67" s="459" t="s">
        <v>60</v>
      </c>
      <c r="F67" s="460"/>
      <c r="G67" s="460"/>
      <c r="H67" s="460"/>
      <c r="I67" s="460"/>
      <c r="J67" s="460"/>
      <c r="K67" s="460"/>
      <c r="L67" s="460"/>
      <c r="M67" s="460"/>
      <c r="N67" s="460"/>
      <c r="O67" s="460"/>
      <c r="P67" s="460"/>
      <c r="Q67" s="460"/>
      <c r="R67" s="461"/>
      <c r="S67" s="144">
        <v>41</v>
      </c>
      <c r="T67" s="462">
        <f ca="1">SUMIF('hoja de trabajo Form 500'!$C$7:$D$55,'Formulario 500'!S67,'hoja de trabajo Form 500'!$D$7:$D$55)</f>
        <v>0</v>
      </c>
      <c r="U67" s="463"/>
      <c r="V67" s="463"/>
      <c r="W67" s="464"/>
      <c r="X67" s="154"/>
      <c r="Y67" s="384"/>
      <c r="Z67" s="385"/>
      <c r="AA67" s="393"/>
      <c r="AB67" s="108"/>
    </row>
    <row r="68" spans="4:28" x14ac:dyDescent="0.3">
      <c r="D68" s="105"/>
      <c r="E68" s="459" t="s">
        <v>61</v>
      </c>
      <c r="F68" s="460"/>
      <c r="G68" s="460"/>
      <c r="H68" s="460"/>
      <c r="I68" s="460"/>
      <c r="J68" s="460"/>
      <c r="K68" s="460"/>
      <c r="L68" s="460"/>
      <c r="M68" s="460"/>
      <c r="N68" s="460"/>
      <c r="O68" s="460"/>
      <c r="P68" s="460"/>
      <c r="Q68" s="460"/>
      <c r="R68" s="461"/>
      <c r="S68" s="144">
        <v>42</v>
      </c>
      <c r="T68" s="462">
        <f ca="1">SUMIF('hoja de trabajo Form 500'!$C$7:$D$55,'Formulario 500'!S68,'hoja de trabajo Form 500'!$D$7:$D$55)</f>
        <v>0</v>
      </c>
      <c r="U68" s="463"/>
      <c r="V68" s="463"/>
      <c r="W68" s="464"/>
      <c r="X68" s="154"/>
      <c r="Y68" s="384"/>
      <c r="Z68" s="385"/>
      <c r="AA68" s="393"/>
      <c r="AB68" s="108"/>
    </row>
    <row r="69" spans="4:28" ht="23.4" customHeight="1" x14ac:dyDescent="0.3">
      <c r="D69" s="105"/>
      <c r="E69" s="459" t="s">
        <v>62</v>
      </c>
      <c r="F69" s="460"/>
      <c r="G69" s="460"/>
      <c r="H69" s="460"/>
      <c r="I69" s="460"/>
      <c r="J69" s="460"/>
      <c r="K69" s="460"/>
      <c r="L69" s="460"/>
      <c r="M69" s="460"/>
      <c r="N69" s="460"/>
      <c r="O69" s="460"/>
      <c r="P69" s="460"/>
      <c r="Q69" s="460"/>
      <c r="R69" s="461"/>
      <c r="S69" s="144">
        <v>43</v>
      </c>
      <c r="T69" s="462">
        <f ca="1">SUMIF('hoja de trabajo Form 500'!$C$7:$D$55,'Formulario 500'!S69,'hoja de trabajo Form 500'!$D$7:$D$55)</f>
        <v>0</v>
      </c>
      <c r="U69" s="463"/>
      <c r="V69" s="463"/>
      <c r="W69" s="464"/>
      <c r="X69" s="154"/>
      <c r="Y69" s="384"/>
      <c r="Z69" s="385"/>
      <c r="AA69" s="393"/>
      <c r="AB69" s="108"/>
    </row>
    <row r="70" spans="4:28" ht="27" customHeight="1" x14ac:dyDescent="0.3">
      <c r="D70" s="105"/>
      <c r="E70" s="459" t="s">
        <v>63</v>
      </c>
      <c r="F70" s="460"/>
      <c r="G70" s="460"/>
      <c r="H70" s="460"/>
      <c r="I70" s="460"/>
      <c r="J70" s="460"/>
      <c r="K70" s="460"/>
      <c r="L70" s="460"/>
      <c r="M70" s="460"/>
      <c r="N70" s="460"/>
      <c r="O70" s="460"/>
      <c r="P70" s="460"/>
      <c r="Q70" s="460"/>
      <c r="R70" s="461"/>
      <c r="S70" s="144">
        <v>44</v>
      </c>
      <c r="T70" s="462">
        <f ca="1">SUMIF('hoja de trabajo Form 500'!$C$7:$D$55,'Formulario 500'!S70,'hoja de trabajo Form 500'!$D$7:$D$55)</f>
        <v>250000000</v>
      </c>
      <c r="U70" s="463"/>
      <c r="V70" s="463"/>
      <c r="W70" s="464"/>
      <c r="X70" s="154"/>
      <c r="Y70" s="384"/>
      <c r="Z70" s="385"/>
      <c r="AA70" s="393"/>
      <c r="AB70" s="108"/>
    </row>
    <row r="71" spans="4:28" ht="25.2" customHeight="1" x14ac:dyDescent="0.3">
      <c r="D71" s="105"/>
      <c r="E71" s="459" t="s">
        <v>64</v>
      </c>
      <c r="F71" s="460"/>
      <c r="G71" s="460"/>
      <c r="H71" s="460"/>
      <c r="I71" s="460"/>
      <c r="J71" s="460"/>
      <c r="K71" s="460"/>
      <c r="L71" s="460"/>
      <c r="M71" s="460"/>
      <c r="N71" s="460"/>
      <c r="O71" s="460"/>
      <c r="P71" s="460"/>
      <c r="Q71" s="460"/>
      <c r="R71" s="461"/>
      <c r="S71" s="144">
        <v>45</v>
      </c>
      <c r="T71" s="462">
        <f ca="1">SUMIF('hoja de trabajo Form 500'!$C$7:$D$55,'Formulario 500'!S71,'hoja de trabajo Form 500'!$D$7:$D$55)</f>
        <v>0</v>
      </c>
      <c r="U71" s="463"/>
      <c r="V71" s="463"/>
      <c r="W71" s="464"/>
      <c r="X71" s="154"/>
      <c r="Y71" s="384"/>
      <c r="Z71" s="385"/>
      <c r="AA71" s="393"/>
      <c r="AB71" s="108"/>
    </row>
    <row r="72" spans="4:28" x14ac:dyDescent="0.3">
      <c r="D72" s="105"/>
      <c r="E72" s="459" t="s">
        <v>65</v>
      </c>
      <c r="F72" s="460"/>
      <c r="G72" s="460"/>
      <c r="H72" s="460"/>
      <c r="I72" s="460"/>
      <c r="J72" s="460"/>
      <c r="K72" s="460"/>
      <c r="L72" s="460"/>
      <c r="M72" s="460"/>
      <c r="N72" s="460"/>
      <c r="O72" s="460"/>
      <c r="P72" s="460"/>
      <c r="Q72" s="460"/>
      <c r="R72" s="461"/>
      <c r="S72" s="144">
        <v>46</v>
      </c>
      <c r="T72" s="462">
        <f ca="1">SUMIF('hoja de trabajo Form 500'!$C$7:$D$55,'Formulario 500'!S72,'hoja de trabajo Form 500'!$D$7:$D$55)</f>
        <v>0</v>
      </c>
      <c r="U72" s="463"/>
      <c r="V72" s="463"/>
      <c r="W72" s="464"/>
      <c r="X72" s="154"/>
      <c r="Y72" s="384"/>
      <c r="Z72" s="385"/>
      <c r="AA72" s="393"/>
      <c r="AB72" s="108"/>
    </row>
    <row r="73" spans="4:28" x14ac:dyDescent="0.3">
      <c r="D73" s="105"/>
      <c r="E73" s="459" t="s">
        <v>66</v>
      </c>
      <c r="F73" s="460"/>
      <c r="G73" s="460"/>
      <c r="H73" s="460"/>
      <c r="I73" s="460"/>
      <c r="J73" s="460"/>
      <c r="K73" s="460"/>
      <c r="L73" s="460"/>
      <c r="M73" s="460"/>
      <c r="N73" s="460"/>
      <c r="O73" s="460"/>
      <c r="P73" s="460"/>
      <c r="Q73" s="460"/>
      <c r="R73" s="461"/>
      <c r="S73" s="144">
        <v>47</v>
      </c>
      <c r="T73" s="462">
        <f ca="1">SUMIF('hoja de trabajo Form 500'!$C$7:$D$55,'Formulario 500'!S73,'hoja de trabajo Form 500'!$D$7:$D$55)</f>
        <v>78000000</v>
      </c>
      <c r="U73" s="463"/>
      <c r="V73" s="463"/>
      <c r="W73" s="464"/>
      <c r="X73" s="154"/>
      <c r="Y73" s="384"/>
      <c r="Z73" s="385"/>
      <c r="AA73" s="393"/>
      <c r="AB73" s="108"/>
    </row>
    <row r="74" spans="4:28" x14ac:dyDescent="0.3">
      <c r="D74" s="105"/>
      <c r="E74" s="459" t="s">
        <v>67</v>
      </c>
      <c r="F74" s="460"/>
      <c r="G74" s="460"/>
      <c r="H74" s="460"/>
      <c r="I74" s="460"/>
      <c r="J74" s="460"/>
      <c r="K74" s="460"/>
      <c r="L74" s="460"/>
      <c r="M74" s="460"/>
      <c r="N74" s="460"/>
      <c r="O74" s="460"/>
      <c r="P74" s="460"/>
      <c r="Q74" s="460"/>
      <c r="R74" s="461"/>
      <c r="S74" s="144">
        <v>48</v>
      </c>
      <c r="T74" s="462">
        <f ca="1">SUMIF('hoja de trabajo Form 500'!$C$7:$D$55,'Formulario 500'!S74,'hoja de trabajo Form 500'!$D$7:$D$55)</f>
        <v>64000000</v>
      </c>
      <c r="U74" s="463"/>
      <c r="V74" s="463"/>
      <c r="W74" s="464"/>
      <c r="X74" s="154"/>
      <c r="Y74" s="384"/>
      <c r="Z74" s="385"/>
      <c r="AA74" s="393"/>
      <c r="AB74" s="108"/>
    </row>
    <row r="75" spans="4:28" x14ac:dyDescent="0.3">
      <c r="D75" s="105"/>
      <c r="E75" s="459" t="s">
        <v>68</v>
      </c>
      <c r="F75" s="460"/>
      <c r="G75" s="460"/>
      <c r="H75" s="460"/>
      <c r="I75" s="460"/>
      <c r="J75" s="460"/>
      <c r="K75" s="460"/>
      <c r="L75" s="460"/>
      <c r="M75" s="460"/>
      <c r="N75" s="460"/>
      <c r="O75" s="460"/>
      <c r="P75" s="460"/>
      <c r="Q75" s="460"/>
      <c r="R75" s="461"/>
      <c r="S75" s="144">
        <v>49</v>
      </c>
      <c r="T75" s="462">
        <f ca="1">SUMIF('hoja de trabajo Form 500'!$C$7:$D$55,'Formulario 500'!S75,'hoja de trabajo Form 500'!$D$7:$D$55)</f>
        <v>47000000</v>
      </c>
      <c r="U75" s="463"/>
      <c r="V75" s="463"/>
      <c r="W75" s="464"/>
      <c r="X75" s="154"/>
      <c r="Y75" s="384"/>
      <c r="Z75" s="385"/>
      <c r="AA75" s="393"/>
      <c r="AB75" s="108"/>
    </row>
    <row r="76" spans="4:28" ht="24.6" customHeight="1" x14ac:dyDescent="0.3">
      <c r="D76" s="105"/>
      <c r="E76" s="459" t="s">
        <v>69</v>
      </c>
      <c r="F76" s="460"/>
      <c r="G76" s="460"/>
      <c r="H76" s="460"/>
      <c r="I76" s="460"/>
      <c r="J76" s="460"/>
      <c r="K76" s="460"/>
      <c r="L76" s="460"/>
      <c r="M76" s="460"/>
      <c r="N76" s="460"/>
      <c r="O76" s="460"/>
      <c r="P76" s="460"/>
      <c r="Q76" s="460"/>
      <c r="R76" s="461"/>
      <c r="S76" s="144">
        <v>50</v>
      </c>
      <c r="T76" s="462">
        <f ca="1">SUMIF('hoja de trabajo Form 500'!$C$7:$D$55,'Formulario 500'!S76,'hoja de trabajo Form 500'!$D$7:$D$55)</f>
        <v>0</v>
      </c>
      <c r="U76" s="463"/>
      <c r="V76" s="463"/>
      <c r="W76" s="464"/>
      <c r="X76" s="154"/>
      <c r="Y76" s="384"/>
      <c r="Z76" s="385"/>
      <c r="AA76" s="393"/>
      <c r="AB76" s="108"/>
    </row>
    <row r="77" spans="4:28" x14ac:dyDescent="0.3">
      <c r="D77" s="105"/>
      <c r="E77" s="459" t="s">
        <v>70</v>
      </c>
      <c r="F77" s="460"/>
      <c r="G77" s="460"/>
      <c r="H77" s="460"/>
      <c r="I77" s="460"/>
      <c r="J77" s="460"/>
      <c r="K77" s="460"/>
      <c r="L77" s="460"/>
      <c r="M77" s="460"/>
      <c r="N77" s="460"/>
      <c r="O77" s="460"/>
      <c r="P77" s="460"/>
      <c r="Q77" s="460"/>
      <c r="R77" s="461"/>
      <c r="S77" s="144">
        <v>51</v>
      </c>
      <c r="T77" s="462">
        <f ca="1">SUMIF('hoja de trabajo Form 500'!$C$7:$D$55,'Formulario 500'!S77,'hoja de trabajo Form 500'!$D$7:$D$55)</f>
        <v>0</v>
      </c>
      <c r="U77" s="463"/>
      <c r="V77" s="463"/>
      <c r="W77" s="464"/>
      <c r="X77" s="154"/>
      <c r="Y77" s="384"/>
      <c r="Z77" s="385"/>
      <c r="AA77" s="393"/>
      <c r="AB77" s="108"/>
    </row>
    <row r="78" spans="4:28" x14ac:dyDescent="0.3">
      <c r="D78" s="105"/>
      <c r="E78" s="459" t="s">
        <v>71</v>
      </c>
      <c r="F78" s="460"/>
      <c r="G78" s="460"/>
      <c r="H78" s="460"/>
      <c r="I78" s="460"/>
      <c r="J78" s="460"/>
      <c r="K78" s="460"/>
      <c r="L78" s="460"/>
      <c r="M78" s="460"/>
      <c r="N78" s="460"/>
      <c r="O78" s="460"/>
      <c r="P78" s="460"/>
      <c r="Q78" s="460"/>
      <c r="R78" s="461"/>
      <c r="S78" s="144">
        <v>52</v>
      </c>
      <c r="T78" s="462">
        <f ca="1">SUMIF('hoja de trabajo Form 500'!$C$7:$D$55,'Formulario 500'!S78,'hoja de trabajo Form 500'!$D$7:$D$55)</f>
        <v>175000000</v>
      </c>
      <c r="U78" s="463"/>
      <c r="V78" s="463"/>
      <c r="W78" s="464"/>
      <c r="X78" s="154"/>
      <c r="Y78" s="384"/>
      <c r="Z78" s="385"/>
      <c r="AA78" s="393"/>
      <c r="AB78" s="108"/>
    </row>
    <row r="79" spans="4:28" x14ac:dyDescent="0.3">
      <c r="D79" s="105"/>
      <c r="E79" s="459" t="s">
        <v>72</v>
      </c>
      <c r="F79" s="460"/>
      <c r="G79" s="460"/>
      <c r="H79" s="460"/>
      <c r="I79" s="460"/>
      <c r="J79" s="460"/>
      <c r="K79" s="460"/>
      <c r="L79" s="460"/>
      <c r="M79" s="460"/>
      <c r="N79" s="460"/>
      <c r="O79" s="460"/>
      <c r="P79" s="460"/>
      <c r="Q79" s="460"/>
      <c r="R79" s="461"/>
      <c r="S79" s="144">
        <v>53</v>
      </c>
      <c r="T79" s="462">
        <f ca="1">SUMIF('hoja de trabajo Form 500'!$C$7:$D$55,'Formulario 500'!S79,'hoja de trabajo Form 500'!$D$7:$D$55)</f>
        <v>0</v>
      </c>
      <c r="U79" s="463"/>
      <c r="V79" s="463"/>
      <c r="W79" s="464"/>
      <c r="X79" s="154"/>
      <c r="Y79" s="384"/>
      <c r="Z79" s="385"/>
      <c r="AA79" s="393"/>
      <c r="AB79" s="108"/>
    </row>
    <row r="80" spans="4:28" x14ac:dyDescent="0.3">
      <c r="D80" s="105"/>
      <c r="E80" s="459" t="s">
        <v>73</v>
      </c>
      <c r="F80" s="460"/>
      <c r="G80" s="460"/>
      <c r="H80" s="460"/>
      <c r="I80" s="460"/>
      <c r="J80" s="460"/>
      <c r="K80" s="460"/>
      <c r="L80" s="460"/>
      <c r="M80" s="460"/>
      <c r="N80" s="460"/>
      <c r="O80" s="460"/>
      <c r="P80" s="460"/>
      <c r="Q80" s="460"/>
      <c r="R80" s="461"/>
      <c r="S80" s="144">
        <v>54</v>
      </c>
      <c r="T80" s="462">
        <f ca="1">SUMIF('hoja de trabajo Form 500'!$C$7:$D$55,'Formulario 500'!S80,'hoja de trabajo Form 500'!$D$7:$D$55)</f>
        <v>0</v>
      </c>
      <c r="U80" s="463"/>
      <c r="V80" s="463"/>
      <c r="W80" s="464"/>
      <c r="X80" s="154"/>
      <c r="Y80" s="384"/>
      <c r="Z80" s="385"/>
      <c r="AA80" s="393"/>
      <c r="AB80" s="108"/>
    </row>
    <row r="81" spans="4:30" x14ac:dyDescent="0.3">
      <c r="D81" s="105"/>
      <c r="E81" s="459" t="s">
        <v>74</v>
      </c>
      <c r="F81" s="460"/>
      <c r="G81" s="460"/>
      <c r="H81" s="460"/>
      <c r="I81" s="460"/>
      <c r="J81" s="460"/>
      <c r="K81" s="460"/>
      <c r="L81" s="460"/>
      <c r="M81" s="460"/>
      <c r="N81" s="460"/>
      <c r="O81" s="460"/>
      <c r="P81" s="460"/>
      <c r="Q81" s="460"/>
      <c r="R81" s="461"/>
      <c r="S81" s="144">
        <v>55</v>
      </c>
      <c r="T81" s="462">
        <f ca="1">SUMIF('hoja de trabajo Form 500'!$C$7:$D$55,'Formulario 500'!S81,'hoja de trabajo Form 500'!$D$7:$D$55)</f>
        <v>0</v>
      </c>
      <c r="U81" s="463"/>
      <c r="V81" s="463"/>
      <c r="W81" s="464"/>
      <c r="X81" s="154"/>
      <c r="Y81" s="155"/>
      <c r="Z81" s="152"/>
      <c r="AA81" s="153"/>
      <c r="AB81" s="108"/>
    </row>
    <row r="82" spans="4:30" x14ac:dyDescent="0.3">
      <c r="D82" s="105"/>
      <c r="E82" s="459" t="s">
        <v>75</v>
      </c>
      <c r="F82" s="460"/>
      <c r="G82" s="460"/>
      <c r="H82" s="460"/>
      <c r="I82" s="460"/>
      <c r="J82" s="460"/>
      <c r="K82" s="460"/>
      <c r="L82" s="460"/>
      <c r="M82" s="460"/>
      <c r="N82" s="460"/>
      <c r="O82" s="460"/>
      <c r="P82" s="460"/>
      <c r="Q82" s="460"/>
      <c r="R82" s="461"/>
      <c r="S82" s="144">
        <v>56</v>
      </c>
      <c r="T82" s="462">
        <f ca="1">SUMIF('hoja de trabajo Form 500'!$C$7:$D$55,'Formulario 500'!S82,'hoja de trabajo Form 500'!$D$7:$D$55)</f>
        <v>24000000</v>
      </c>
      <c r="U82" s="463"/>
      <c r="V82" s="463"/>
      <c r="W82" s="464"/>
      <c r="X82" s="154"/>
      <c r="Y82" s="155"/>
      <c r="Z82" s="152"/>
      <c r="AA82" s="153"/>
      <c r="AB82" s="108"/>
    </row>
    <row r="83" spans="4:30" ht="14.4" customHeight="1" x14ac:dyDescent="0.3">
      <c r="D83" s="105"/>
      <c r="E83" s="455" t="s">
        <v>76</v>
      </c>
      <c r="F83" s="456"/>
      <c r="G83" s="456"/>
      <c r="H83" s="456"/>
      <c r="I83" s="456"/>
      <c r="J83" s="456"/>
      <c r="K83" s="456"/>
      <c r="L83" s="456"/>
      <c r="M83" s="456"/>
      <c r="N83" s="456"/>
      <c r="O83" s="456"/>
      <c r="P83" s="456"/>
      <c r="Q83" s="456"/>
      <c r="R83" s="457"/>
      <c r="S83" s="149">
        <v>57</v>
      </c>
      <c r="T83" s="458">
        <f ca="1">SUMIF('hoja de trabajo Form 500'!$C$7:$D$55,'Formulario 500'!S83,'hoja de trabajo Form 500'!$D$7:$D$55)</f>
        <v>0</v>
      </c>
      <c r="U83" s="441"/>
      <c r="V83" s="441"/>
      <c r="W83" s="442"/>
      <c r="X83" s="154"/>
      <c r="Y83" s="155"/>
      <c r="Z83" s="152"/>
      <c r="AA83" s="153"/>
      <c r="AB83" s="108"/>
    </row>
    <row r="84" spans="4:30" ht="27" customHeight="1" x14ac:dyDescent="0.3">
      <c r="D84" s="105"/>
      <c r="E84" s="459" t="s">
        <v>77</v>
      </c>
      <c r="F84" s="460"/>
      <c r="G84" s="460"/>
      <c r="H84" s="460"/>
      <c r="I84" s="460"/>
      <c r="J84" s="460"/>
      <c r="K84" s="460"/>
      <c r="L84" s="460"/>
      <c r="M84" s="460"/>
      <c r="N84" s="460"/>
      <c r="O84" s="460"/>
      <c r="P84" s="460"/>
      <c r="Q84" s="460"/>
      <c r="R84" s="461"/>
      <c r="S84" s="144">
        <v>58</v>
      </c>
      <c r="T84" s="462">
        <f ca="1">SUMIF('hoja de trabajo Form 500'!$C$7:$D$55,'Formulario 500'!S84,'hoja de trabajo Form 500'!$D$7:$D$55)</f>
        <v>0</v>
      </c>
      <c r="U84" s="463"/>
      <c r="V84" s="463"/>
      <c r="W84" s="464"/>
      <c r="X84" s="154"/>
      <c r="Y84" s="155"/>
      <c r="Z84" s="152"/>
      <c r="AA84" s="153"/>
      <c r="AB84" s="108"/>
    </row>
    <row r="85" spans="4:30" ht="26.4" customHeight="1" x14ac:dyDescent="0.3">
      <c r="D85" s="105"/>
      <c r="E85" s="459" t="s">
        <v>78</v>
      </c>
      <c r="F85" s="460"/>
      <c r="G85" s="460"/>
      <c r="H85" s="460"/>
      <c r="I85" s="460"/>
      <c r="J85" s="460"/>
      <c r="K85" s="460"/>
      <c r="L85" s="460"/>
      <c r="M85" s="460"/>
      <c r="N85" s="460"/>
      <c r="O85" s="460"/>
      <c r="P85" s="460"/>
      <c r="Q85" s="460"/>
      <c r="R85" s="461"/>
      <c r="S85" s="144">
        <v>59</v>
      </c>
      <c r="T85" s="462">
        <f ca="1">SUMIF('hoja de trabajo Form 500'!$C$7:$D$55,'Formulario 500'!S85,'hoja de trabajo Form 500'!$D$7:$D$55)</f>
        <v>0</v>
      </c>
      <c r="U85" s="463"/>
      <c r="V85" s="463"/>
      <c r="W85" s="464"/>
      <c r="X85" s="154"/>
      <c r="Y85" s="155"/>
      <c r="Z85" s="152"/>
      <c r="AA85" s="153"/>
      <c r="AB85" s="108"/>
    </row>
    <row r="86" spans="4:30" x14ac:dyDescent="0.3">
      <c r="D86" s="105"/>
      <c r="E86" s="455" t="s">
        <v>79</v>
      </c>
      <c r="F86" s="456"/>
      <c r="G86" s="456"/>
      <c r="H86" s="456"/>
      <c r="I86" s="456"/>
      <c r="J86" s="456"/>
      <c r="K86" s="456"/>
      <c r="L86" s="456"/>
      <c r="M86" s="456"/>
      <c r="N86" s="456"/>
      <c r="O86" s="456"/>
      <c r="P86" s="456"/>
      <c r="Q86" s="456"/>
      <c r="R86" s="457"/>
      <c r="S86" s="149">
        <v>60</v>
      </c>
      <c r="T86" s="458">
        <f ca="1">SUMIF('hoja de trabajo Form 500'!$C$7:$D$55,'Formulario 500'!S86,'hoja de trabajo Form 500'!$D$7:$D$55)</f>
        <v>119000000</v>
      </c>
      <c r="U86" s="441"/>
      <c r="V86" s="441"/>
      <c r="W86" s="442"/>
      <c r="X86" s="154"/>
      <c r="Y86" s="155"/>
      <c r="Z86" s="152"/>
      <c r="AA86" s="153"/>
      <c r="AB86" s="108"/>
    </row>
    <row r="87" spans="4:30" x14ac:dyDescent="0.3">
      <c r="D87" s="105"/>
      <c r="E87" s="455" t="s">
        <v>80</v>
      </c>
      <c r="F87" s="456"/>
      <c r="G87" s="456"/>
      <c r="H87" s="456"/>
      <c r="I87" s="456"/>
      <c r="J87" s="456"/>
      <c r="K87" s="456"/>
      <c r="L87" s="456"/>
      <c r="M87" s="456"/>
      <c r="N87" s="456"/>
      <c r="O87" s="456"/>
      <c r="P87" s="456"/>
      <c r="Q87" s="456"/>
      <c r="R87" s="457"/>
      <c r="S87" s="149">
        <v>61</v>
      </c>
      <c r="T87" s="458">
        <f ca="1">SUMIF('hoja de trabajo Form 500'!$C$7:$D$55,'Formulario 500'!S87,'hoja de trabajo Form 500'!$D$7:$D$55)</f>
        <v>0</v>
      </c>
      <c r="U87" s="441"/>
      <c r="V87" s="441"/>
      <c r="W87" s="442"/>
      <c r="X87" s="154"/>
      <c r="Y87" s="155"/>
      <c r="Z87" s="152"/>
      <c r="AA87" s="153"/>
      <c r="AB87" s="108"/>
    </row>
    <row r="88" spans="4:30" x14ac:dyDescent="0.3">
      <c r="D88" s="105"/>
      <c r="E88" s="455" t="s">
        <v>81</v>
      </c>
      <c r="F88" s="456"/>
      <c r="G88" s="456"/>
      <c r="H88" s="456"/>
      <c r="I88" s="456"/>
      <c r="J88" s="456"/>
      <c r="K88" s="456"/>
      <c r="L88" s="456"/>
      <c r="M88" s="456"/>
      <c r="N88" s="456"/>
      <c r="O88" s="456"/>
      <c r="P88" s="456"/>
      <c r="Q88" s="456"/>
      <c r="R88" s="457"/>
      <c r="S88" s="149">
        <v>62</v>
      </c>
      <c r="T88" s="458">
        <f ca="1">SUMIF('hoja de trabajo Form 500'!$C$7:$D$55,'Formulario 500'!S88,'hoja de trabajo Form 500'!$D$7:$D$55)</f>
        <v>31558000</v>
      </c>
      <c r="U88" s="441"/>
      <c r="V88" s="441"/>
      <c r="W88" s="442"/>
      <c r="X88" s="154"/>
      <c r="Y88" s="155"/>
      <c r="Z88" s="152"/>
      <c r="AA88" s="153"/>
      <c r="AB88" s="108"/>
    </row>
    <row r="89" spans="4:30" x14ac:dyDescent="0.3">
      <c r="D89" s="105"/>
      <c r="E89" s="455" t="s">
        <v>82</v>
      </c>
      <c r="F89" s="456"/>
      <c r="G89" s="456"/>
      <c r="H89" s="456"/>
      <c r="I89" s="456"/>
      <c r="J89" s="456"/>
      <c r="K89" s="456"/>
      <c r="L89" s="456"/>
      <c r="M89" s="456"/>
      <c r="N89" s="456"/>
      <c r="O89" s="456"/>
      <c r="P89" s="456"/>
      <c r="Q89" s="456"/>
      <c r="R89" s="457"/>
      <c r="S89" s="149">
        <v>63</v>
      </c>
      <c r="T89" s="458">
        <f ca="1">SUMIF('hoja de trabajo Form 500'!$C$7:$D$55,'Formulario 500'!S89,'hoja de trabajo Form 500'!$D$7:$D$55)</f>
        <v>0</v>
      </c>
      <c r="U89" s="441"/>
      <c r="V89" s="441"/>
      <c r="W89" s="442"/>
      <c r="X89" s="154"/>
      <c r="Y89" s="155"/>
      <c r="Z89" s="152"/>
      <c r="AA89" s="153"/>
      <c r="AB89" s="108"/>
    </row>
    <row r="90" spans="4:30" x14ac:dyDescent="0.3">
      <c r="D90" s="105"/>
      <c r="E90" s="455" t="s">
        <v>83</v>
      </c>
      <c r="F90" s="456"/>
      <c r="G90" s="456"/>
      <c r="H90" s="456"/>
      <c r="I90" s="456"/>
      <c r="J90" s="456"/>
      <c r="K90" s="456"/>
      <c r="L90" s="456"/>
      <c r="M90" s="456"/>
      <c r="N90" s="456"/>
      <c r="O90" s="456"/>
      <c r="P90" s="456"/>
      <c r="Q90" s="456"/>
      <c r="R90" s="457"/>
      <c r="S90" s="149">
        <v>64</v>
      </c>
      <c r="T90" s="458">
        <f ca="1">SUMIF('hoja de trabajo Form 500'!$C$7:$D$55,'Formulario 500'!S90,'hoja de trabajo Form 500'!$D$7:$D$55)</f>
        <v>0</v>
      </c>
      <c r="U90" s="441"/>
      <c r="V90" s="441"/>
      <c r="W90" s="442"/>
      <c r="X90" s="154"/>
      <c r="Y90" s="155"/>
      <c r="Z90" s="152"/>
      <c r="AA90" s="153"/>
      <c r="AB90" s="108"/>
    </row>
    <row r="91" spans="4:30" x14ac:dyDescent="0.3">
      <c r="D91" s="105"/>
      <c r="E91" s="459" t="s">
        <v>84</v>
      </c>
      <c r="F91" s="460"/>
      <c r="G91" s="460"/>
      <c r="H91" s="460"/>
      <c r="I91" s="460"/>
      <c r="J91" s="460"/>
      <c r="K91" s="460"/>
      <c r="L91" s="460"/>
      <c r="M91" s="460"/>
      <c r="N91" s="460"/>
      <c r="O91" s="460"/>
      <c r="P91" s="460"/>
      <c r="Q91" s="460"/>
      <c r="R91" s="461"/>
      <c r="S91" s="144">
        <v>65</v>
      </c>
      <c r="T91" s="462">
        <f ca="1">SUMIF('hoja de trabajo Form 500'!$C$7:$D$55,'Formulario 500'!S91,'hoja de trabajo Form 500'!$D$7:$D$55)</f>
        <v>15672100</v>
      </c>
      <c r="U91" s="463"/>
      <c r="V91" s="463"/>
      <c r="W91" s="464"/>
      <c r="X91" s="154"/>
      <c r="Y91" s="155"/>
      <c r="Z91" s="152"/>
      <c r="AA91" s="153"/>
      <c r="AB91" s="108"/>
    </row>
    <row r="92" spans="4:30" ht="26.4" customHeight="1" x14ac:dyDescent="0.3">
      <c r="D92" s="105"/>
      <c r="E92" s="438" t="s">
        <v>226</v>
      </c>
      <c r="F92" s="439"/>
      <c r="G92" s="439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40"/>
      <c r="S92" s="145"/>
      <c r="T92" s="384">
        <v>0</v>
      </c>
      <c r="U92" s="385"/>
      <c r="V92" s="385"/>
      <c r="W92" s="385"/>
      <c r="X92" s="144">
        <v>83</v>
      </c>
      <c r="Y92" s="441">
        <f ca="1">ROUND(SUM(T66:W91),0)</f>
        <v>994230100</v>
      </c>
      <c r="Z92" s="441"/>
      <c r="AA92" s="442"/>
      <c r="AB92" s="108"/>
      <c r="AC92" s="138">
        <f ca="1">Y92+Y54</f>
        <v>1944230100</v>
      </c>
      <c r="AD92" s="138"/>
    </row>
    <row r="93" spans="4:30" ht="24" customHeight="1" x14ac:dyDescent="0.3">
      <c r="D93" s="105"/>
      <c r="E93" s="449" t="s">
        <v>227</v>
      </c>
      <c r="F93" s="450"/>
      <c r="G93" s="450"/>
      <c r="H93" s="450"/>
      <c r="I93" s="450"/>
      <c r="J93" s="450"/>
      <c r="K93" s="450"/>
      <c r="L93" s="450"/>
      <c r="M93" s="450"/>
      <c r="N93" s="450"/>
      <c r="O93" s="450"/>
      <c r="P93" s="450"/>
      <c r="Q93" s="450"/>
      <c r="R93" s="451"/>
      <c r="S93" s="144">
        <v>66</v>
      </c>
      <c r="T93" s="452">
        <f ca="1">SUMIF('hoja de trabajo Form 500'!$C$7:$D$55,'Formulario 500'!S93,'hoja de trabajo Form 500'!$D$7:$D$55)</f>
        <v>0</v>
      </c>
      <c r="U93" s="453"/>
      <c r="V93" s="453"/>
      <c r="W93" s="454"/>
      <c r="X93" s="156"/>
      <c r="Y93" s="384"/>
      <c r="Z93" s="385"/>
      <c r="AA93" s="393"/>
      <c r="AB93" s="108"/>
    </row>
    <row r="94" spans="4:30" ht="22.2" customHeight="1" x14ac:dyDescent="0.3">
      <c r="D94" s="105"/>
      <c r="E94" s="449" t="s">
        <v>228</v>
      </c>
      <c r="F94" s="450"/>
      <c r="G94" s="450"/>
      <c r="H94" s="450"/>
      <c r="I94" s="450"/>
      <c r="J94" s="450"/>
      <c r="K94" s="450"/>
      <c r="L94" s="450"/>
      <c r="M94" s="450"/>
      <c r="N94" s="450"/>
      <c r="O94" s="450"/>
      <c r="P94" s="450"/>
      <c r="Q94" s="450"/>
      <c r="R94" s="451"/>
      <c r="S94" s="144">
        <v>67</v>
      </c>
      <c r="T94" s="452">
        <f ca="1">SUMIF('hoja de trabajo Form 500'!$C$7:$D$55,'Formulario 500'!S94,'hoja de trabajo Form 500'!$D$7:$D$55)</f>
        <v>0</v>
      </c>
      <c r="U94" s="453"/>
      <c r="V94" s="453"/>
      <c r="W94" s="454"/>
      <c r="X94" s="156"/>
      <c r="Y94" s="155"/>
      <c r="Z94" s="152"/>
      <c r="AA94" s="153"/>
      <c r="AB94" s="108"/>
    </row>
    <row r="95" spans="4:30" ht="15" customHeight="1" x14ac:dyDescent="0.3">
      <c r="D95" s="105"/>
      <c r="E95" s="449" t="s">
        <v>229</v>
      </c>
      <c r="F95" s="450"/>
      <c r="G95" s="450"/>
      <c r="H95" s="450"/>
      <c r="I95" s="450"/>
      <c r="J95" s="450"/>
      <c r="K95" s="450"/>
      <c r="L95" s="450"/>
      <c r="M95" s="450"/>
      <c r="N95" s="450"/>
      <c r="O95" s="450"/>
      <c r="P95" s="450"/>
      <c r="Q95" s="450"/>
      <c r="R95" s="451"/>
      <c r="S95" s="144">
        <v>68</v>
      </c>
      <c r="T95" s="452">
        <f ca="1">SUMIF('hoja de trabajo Form 500'!$C$7:$D$55,'Formulario 500'!S95,'hoja de trabajo Form 500'!$D$7:$D$55)</f>
        <v>0</v>
      </c>
      <c r="U95" s="453"/>
      <c r="V95" s="453"/>
      <c r="W95" s="454"/>
      <c r="X95" s="156"/>
      <c r="Y95" s="155"/>
      <c r="Z95" s="152"/>
      <c r="AA95" s="153"/>
      <c r="AB95" s="108"/>
    </row>
    <row r="96" spans="4:30" ht="24" customHeight="1" x14ac:dyDescent="0.3">
      <c r="D96" s="105"/>
      <c r="E96" s="443" t="s">
        <v>230</v>
      </c>
      <c r="F96" s="444"/>
      <c r="G96" s="444"/>
      <c r="H96" s="444"/>
      <c r="I96" s="444"/>
      <c r="J96" s="444"/>
      <c r="K96" s="444"/>
      <c r="L96" s="444"/>
      <c r="M96" s="444"/>
      <c r="N96" s="444"/>
      <c r="O96" s="444"/>
      <c r="P96" s="444"/>
      <c r="Q96" s="444"/>
      <c r="R96" s="445"/>
      <c r="S96" s="149">
        <v>69</v>
      </c>
      <c r="T96" s="446">
        <f ca="1">SUMIF('hoja de trabajo Form 500'!$C$7:$D$55,'Formulario 500'!S96,'hoja de trabajo Form 500'!$D$7:$D$55)</f>
        <v>0</v>
      </c>
      <c r="U96" s="447"/>
      <c r="V96" s="447"/>
      <c r="W96" s="448"/>
      <c r="X96" s="156"/>
      <c r="Y96" s="155"/>
      <c r="Z96" s="152"/>
      <c r="AA96" s="153"/>
      <c r="AB96" s="108"/>
    </row>
    <row r="97" spans="4:30" ht="27.6" customHeight="1" x14ac:dyDescent="0.3">
      <c r="D97" s="105"/>
      <c r="E97" s="443" t="s">
        <v>231</v>
      </c>
      <c r="F97" s="444"/>
      <c r="G97" s="444"/>
      <c r="H97" s="444"/>
      <c r="I97" s="444"/>
      <c r="J97" s="444"/>
      <c r="K97" s="444"/>
      <c r="L97" s="444"/>
      <c r="M97" s="444"/>
      <c r="N97" s="444"/>
      <c r="O97" s="444"/>
      <c r="P97" s="444"/>
      <c r="Q97" s="444"/>
      <c r="R97" s="445"/>
      <c r="S97" s="149">
        <v>70</v>
      </c>
      <c r="T97" s="446">
        <f ca="1">SUMIF('hoja de trabajo Form 500'!$C$7:$D$55,'Formulario 500'!S97,'hoja de trabajo Form 500'!$D$7:$D$55)</f>
        <v>0</v>
      </c>
      <c r="U97" s="447"/>
      <c r="V97" s="447"/>
      <c r="W97" s="448"/>
      <c r="X97" s="156"/>
      <c r="Y97" s="155"/>
      <c r="Z97" s="152"/>
      <c r="AA97" s="153"/>
      <c r="AB97" s="108"/>
    </row>
    <row r="98" spans="4:30" ht="27.6" customHeight="1" x14ac:dyDescent="0.3">
      <c r="D98" s="105"/>
      <c r="E98" s="443" t="s">
        <v>232</v>
      </c>
      <c r="F98" s="444"/>
      <c r="G98" s="444"/>
      <c r="H98" s="444"/>
      <c r="I98" s="444"/>
      <c r="J98" s="444"/>
      <c r="K98" s="444"/>
      <c r="L98" s="444"/>
      <c r="M98" s="444"/>
      <c r="N98" s="444"/>
      <c r="O98" s="444"/>
      <c r="P98" s="444"/>
      <c r="Q98" s="444"/>
      <c r="R98" s="445"/>
      <c r="S98" s="149">
        <v>71</v>
      </c>
      <c r="T98" s="446">
        <f ca="1">SUMIF('hoja de trabajo Form 500'!$C$7:$D$55,'Formulario 500'!S98,'hoja de trabajo Form 500'!$D$7:$D$55)</f>
        <v>0</v>
      </c>
      <c r="U98" s="447"/>
      <c r="V98" s="447"/>
      <c r="W98" s="448"/>
      <c r="X98" s="156"/>
      <c r="Y98" s="384"/>
      <c r="Z98" s="385"/>
      <c r="AA98" s="393"/>
      <c r="AB98" s="108"/>
    </row>
    <row r="99" spans="4:30" ht="15" customHeight="1" x14ac:dyDescent="0.3">
      <c r="D99" s="105"/>
      <c r="E99" s="443" t="s">
        <v>233</v>
      </c>
      <c r="F99" s="444"/>
      <c r="G99" s="444"/>
      <c r="H99" s="444"/>
      <c r="I99" s="444"/>
      <c r="J99" s="444"/>
      <c r="K99" s="444"/>
      <c r="L99" s="444"/>
      <c r="M99" s="444"/>
      <c r="N99" s="444"/>
      <c r="O99" s="444"/>
      <c r="P99" s="444"/>
      <c r="Q99" s="444"/>
      <c r="R99" s="445"/>
      <c r="S99" s="149">
        <v>72</v>
      </c>
      <c r="T99" s="446">
        <f ca="1">+T88</f>
        <v>31558000</v>
      </c>
      <c r="U99" s="447"/>
      <c r="V99" s="447"/>
      <c r="W99" s="448"/>
      <c r="X99" s="156"/>
      <c r="Y99" s="384"/>
      <c r="Z99" s="385"/>
      <c r="AA99" s="393"/>
      <c r="AB99" s="108"/>
    </row>
    <row r="100" spans="4:30" ht="21" customHeight="1" x14ac:dyDescent="0.3">
      <c r="D100" s="105"/>
      <c r="E100" s="443" t="s">
        <v>234</v>
      </c>
      <c r="F100" s="444"/>
      <c r="G100" s="444"/>
      <c r="H100" s="444"/>
      <c r="I100" s="444"/>
      <c r="J100" s="444"/>
      <c r="K100" s="444"/>
      <c r="L100" s="444"/>
      <c r="M100" s="444"/>
      <c r="N100" s="444"/>
      <c r="O100" s="444"/>
      <c r="P100" s="444"/>
      <c r="Q100" s="444"/>
      <c r="R100" s="445"/>
      <c r="S100" s="149">
        <v>73</v>
      </c>
      <c r="T100" s="446">
        <f ca="1">SUMIF('hoja de trabajo Form 500'!$C$7:$D$55,'Formulario 500'!S100,'hoja de trabajo Form 500'!$D$7:$D$55)</f>
        <v>0</v>
      </c>
      <c r="U100" s="447"/>
      <c r="V100" s="447"/>
      <c r="W100" s="448"/>
      <c r="X100" s="156"/>
      <c r="Y100" s="384"/>
      <c r="Z100" s="385"/>
      <c r="AA100" s="393"/>
      <c r="AB100" s="108"/>
    </row>
    <row r="101" spans="4:30" ht="15" customHeight="1" x14ac:dyDescent="0.3">
      <c r="D101" s="105"/>
      <c r="E101" s="443" t="s">
        <v>235</v>
      </c>
      <c r="F101" s="444"/>
      <c r="G101" s="444"/>
      <c r="H101" s="444"/>
      <c r="I101" s="444"/>
      <c r="J101" s="444"/>
      <c r="K101" s="444"/>
      <c r="L101" s="444"/>
      <c r="M101" s="444"/>
      <c r="N101" s="444"/>
      <c r="O101" s="444"/>
      <c r="P101" s="444"/>
      <c r="Q101" s="444"/>
      <c r="R101" s="445"/>
      <c r="S101" s="149">
        <v>74</v>
      </c>
      <c r="T101" s="446">
        <f ca="1">SUMIF('hoja de trabajo Form 500'!$C$7:$D$55,'Formulario 500'!S101,'hoja de trabajo Form 500'!$D$7:$D$55)</f>
        <v>113252100</v>
      </c>
      <c r="U101" s="447"/>
      <c r="V101" s="447"/>
      <c r="W101" s="448"/>
      <c r="X101" s="156"/>
      <c r="Y101" s="384"/>
      <c r="Z101" s="385"/>
      <c r="AA101" s="393"/>
      <c r="AB101" s="108"/>
    </row>
    <row r="102" spans="4:30" ht="21.6" customHeight="1" x14ac:dyDescent="0.3">
      <c r="D102" s="105"/>
      <c r="E102" s="438" t="s">
        <v>236</v>
      </c>
      <c r="F102" s="439"/>
      <c r="G102" s="439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40"/>
      <c r="S102" s="145"/>
      <c r="T102" s="384"/>
      <c r="U102" s="385"/>
      <c r="V102" s="385"/>
      <c r="W102" s="385"/>
      <c r="X102" s="144">
        <v>84</v>
      </c>
      <c r="Y102" s="441">
        <f ca="1">+Y92-SUM(T93:W101)</f>
        <v>849420000</v>
      </c>
      <c r="Z102" s="441"/>
      <c r="AA102" s="442"/>
      <c r="AB102" s="108"/>
      <c r="AC102" s="139"/>
      <c r="AD102" s="139"/>
    </row>
    <row r="103" spans="4:30" s="133" customFormat="1" ht="26.4" customHeight="1" x14ac:dyDescent="0.3">
      <c r="D103" s="105"/>
      <c r="E103" s="438" t="s">
        <v>237</v>
      </c>
      <c r="F103" s="439"/>
      <c r="G103" s="439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40"/>
      <c r="S103" s="145"/>
      <c r="T103" s="384"/>
      <c r="U103" s="385"/>
      <c r="V103" s="385"/>
      <c r="W103" s="385"/>
      <c r="X103" s="144">
        <v>85</v>
      </c>
      <c r="Y103" s="441">
        <f ca="1">+Y64-Y102</f>
        <v>315580000</v>
      </c>
      <c r="Z103" s="441"/>
      <c r="AA103" s="442"/>
      <c r="AB103" s="108"/>
    </row>
    <row r="104" spans="4:30" s="133" customFormat="1" ht="31.2" customHeight="1" x14ac:dyDescent="0.3">
      <c r="D104" s="105"/>
      <c r="E104" s="443" t="s">
        <v>85</v>
      </c>
      <c r="F104" s="444"/>
      <c r="G104" s="444"/>
      <c r="H104" s="444"/>
      <c r="I104" s="444"/>
      <c r="J104" s="444"/>
      <c r="K104" s="444"/>
      <c r="L104" s="444"/>
      <c r="M104" s="444"/>
      <c r="N104" s="444"/>
      <c r="O104" s="444"/>
      <c r="P104" s="444"/>
      <c r="Q104" s="444"/>
      <c r="R104" s="445"/>
      <c r="S104" s="149">
        <v>75</v>
      </c>
      <c r="T104" s="446">
        <f ca="1">SUMIF('hoja de trabajo Form 500'!$C$7:$D$55,'Formulario 500'!S104,'hoja de trabajo Form 500'!$D$7:$D$55)</f>
        <v>0</v>
      </c>
      <c r="U104" s="447"/>
      <c r="V104" s="447"/>
      <c r="W104" s="448"/>
      <c r="X104" s="156"/>
      <c r="Y104" s="384"/>
      <c r="Z104" s="385"/>
      <c r="AA104" s="393"/>
      <c r="AB104" s="108"/>
    </row>
    <row r="105" spans="4:30" s="133" customFormat="1" ht="48.6" customHeight="1" x14ac:dyDescent="0.3">
      <c r="D105" s="105"/>
      <c r="E105" s="443" t="s">
        <v>86</v>
      </c>
      <c r="F105" s="444"/>
      <c r="G105" s="444"/>
      <c r="H105" s="444"/>
      <c r="I105" s="444"/>
      <c r="J105" s="444"/>
      <c r="K105" s="444"/>
      <c r="L105" s="444"/>
      <c r="M105" s="444"/>
      <c r="N105" s="444"/>
      <c r="O105" s="444"/>
      <c r="P105" s="444"/>
      <c r="Q105" s="444"/>
      <c r="R105" s="445"/>
      <c r="S105" s="149">
        <v>76</v>
      </c>
      <c r="T105" s="446">
        <f ca="1">IF(T104=0,0,IF(T104&gt;(Y103*30%),(Y103*30%),T104))</f>
        <v>0</v>
      </c>
      <c r="U105" s="447"/>
      <c r="V105" s="447"/>
      <c r="W105" s="448"/>
      <c r="X105" s="156"/>
      <c r="Y105" s="384"/>
      <c r="Z105" s="385"/>
      <c r="AA105" s="393"/>
      <c r="AB105" s="108"/>
    </row>
    <row r="106" spans="4:30" s="133" customFormat="1" ht="29.4" customHeight="1" x14ac:dyDescent="0.3">
      <c r="D106" s="105"/>
      <c r="E106" s="438" t="s">
        <v>238</v>
      </c>
      <c r="F106" s="439"/>
      <c r="G106" s="439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40"/>
      <c r="S106" s="145"/>
      <c r="T106" s="384"/>
      <c r="U106" s="385"/>
      <c r="V106" s="385"/>
      <c r="W106" s="385"/>
      <c r="X106" s="144">
        <v>86</v>
      </c>
      <c r="Y106" s="441">
        <f ca="1">+Y103-T105</f>
        <v>315580000</v>
      </c>
      <c r="Z106" s="441"/>
      <c r="AA106" s="442"/>
      <c r="AB106" s="108"/>
    </row>
    <row r="107" spans="4:30" s="133" customFormat="1" ht="4.8" customHeight="1" x14ac:dyDescent="0.3">
      <c r="D107" s="101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40"/>
      <c r="Y107" s="102"/>
      <c r="Z107" s="102"/>
      <c r="AA107" s="102"/>
      <c r="AB107" s="104"/>
    </row>
    <row r="108" spans="4:30" s="133" customFormat="1" ht="6" customHeight="1" x14ac:dyDescent="0.3">
      <c r="D108" s="130"/>
      <c r="E108" s="131"/>
      <c r="F108" s="131"/>
      <c r="G108" s="131"/>
      <c r="H108" s="131"/>
      <c r="I108" s="131"/>
      <c r="J108" s="131"/>
      <c r="K108" s="131"/>
      <c r="L108" s="131"/>
      <c r="M108" s="131"/>
      <c r="N108" s="131"/>
      <c r="O108" s="131"/>
      <c r="P108" s="131"/>
      <c r="Q108" s="131"/>
      <c r="R108" s="131"/>
      <c r="S108" s="131"/>
      <c r="T108" s="131"/>
      <c r="U108" s="131"/>
      <c r="V108" s="131"/>
      <c r="W108" s="131"/>
      <c r="X108" s="141"/>
      <c r="Y108" s="131"/>
      <c r="Z108" s="131"/>
      <c r="AA108" s="131"/>
      <c r="AB108" s="132"/>
    </row>
    <row r="109" spans="4:30" s="133" customFormat="1" ht="3.6" customHeight="1" x14ac:dyDescent="0.3">
      <c r="D109" s="101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40"/>
      <c r="Y109" s="102"/>
      <c r="Z109" s="102"/>
      <c r="AA109" s="102"/>
      <c r="AB109" s="104"/>
    </row>
    <row r="110" spans="4:30" ht="15" customHeight="1" x14ac:dyDescent="0.3">
      <c r="D110" s="105"/>
      <c r="E110" s="157" t="s">
        <v>87</v>
      </c>
      <c r="F110" s="380" t="s">
        <v>88</v>
      </c>
      <c r="G110" s="381"/>
      <c r="H110" s="381"/>
      <c r="I110" s="381"/>
      <c r="J110" s="381"/>
      <c r="K110" s="381"/>
      <c r="L110" s="381"/>
      <c r="M110" s="381"/>
      <c r="N110" s="381"/>
      <c r="O110" s="381"/>
      <c r="P110" s="381"/>
      <c r="Q110" s="381"/>
      <c r="R110" s="381"/>
      <c r="S110" s="381"/>
      <c r="T110" s="381"/>
      <c r="U110" s="381"/>
      <c r="V110" s="381"/>
      <c r="W110" s="382"/>
      <c r="X110" s="388" t="s">
        <v>36</v>
      </c>
      <c r="Y110" s="389"/>
      <c r="Z110" s="389"/>
      <c r="AA110" s="390"/>
      <c r="AB110" s="108"/>
    </row>
    <row r="111" spans="4:30" ht="24.6" customHeight="1" x14ac:dyDescent="0.3">
      <c r="D111" s="105"/>
      <c r="E111" s="158" t="s">
        <v>89</v>
      </c>
      <c r="F111" s="370" t="s">
        <v>90</v>
      </c>
      <c r="G111" s="371"/>
      <c r="H111" s="371"/>
      <c r="I111" s="371"/>
      <c r="J111" s="371"/>
      <c r="K111" s="371"/>
      <c r="L111" s="371"/>
      <c r="M111" s="371"/>
      <c r="N111" s="371"/>
      <c r="O111" s="371"/>
      <c r="P111" s="371"/>
      <c r="Q111" s="371"/>
      <c r="R111" s="371"/>
      <c r="S111" s="371"/>
      <c r="T111" s="371"/>
      <c r="U111" s="371"/>
      <c r="V111" s="371"/>
      <c r="W111" s="372"/>
      <c r="X111" s="144">
        <v>87</v>
      </c>
      <c r="Y111" s="379">
        <f ca="1">SUMIF('hoja de trabajo Form 500'!$C$7:$D$55,'Formulario 500'!X111,'hoja de trabajo Form 500'!$D$7:$D$55)</f>
        <v>160000000</v>
      </c>
      <c r="Z111" s="379"/>
      <c r="AA111" s="379"/>
      <c r="AB111" s="108"/>
    </row>
    <row r="112" spans="4:30" ht="15" customHeight="1" x14ac:dyDescent="0.3">
      <c r="D112" s="105"/>
      <c r="E112" s="158" t="s">
        <v>91</v>
      </c>
      <c r="F112" s="370" t="s">
        <v>92</v>
      </c>
      <c r="G112" s="371"/>
      <c r="H112" s="371"/>
      <c r="I112" s="371"/>
      <c r="J112" s="371"/>
      <c r="K112" s="371"/>
      <c r="L112" s="371"/>
      <c r="M112" s="371"/>
      <c r="N112" s="371"/>
      <c r="O112" s="371"/>
      <c r="P112" s="371"/>
      <c r="Q112" s="371"/>
      <c r="R112" s="371"/>
      <c r="S112" s="371"/>
      <c r="T112" s="371"/>
      <c r="U112" s="371"/>
      <c r="V112" s="371"/>
      <c r="W112" s="372"/>
      <c r="X112" s="144">
        <v>88</v>
      </c>
      <c r="Y112" s="379">
        <f ca="1">SUMIF('hoja de trabajo Form 500'!$C$7:$D$55,'Formulario 500'!X112,'hoja de trabajo Form 500'!$D$7:$D$55)</f>
        <v>0</v>
      </c>
      <c r="Z112" s="379"/>
      <c r="AA112" s="379"/>
      <c r="AB112" s="108"/>
    </row>
    <row r="113" spans="4:33" ht="25.2" customHeight="1" x14ac:dyDescent="0.3">
      <c r="D113" s="105"/>
      <c r="E113" s="158" t="s">
        <v>93</v>
      </c>
      <c r="F113" s="370" t="s">
        <v>94</v>
      </c>
      <c r="G113" s="371"/>
      <c r="H113" s="371"/>
      <c r="I113" s="371"/>
      <c r="J113" s="371"/>
      <c r="K113" s="371"/>
      <c r="L113" s="371"/>
      <c r="M113" s="371"/>
      <c r="N113" s="371"/>
      <c r="O113" s="371"/>
      <c r="P113" s="371"/>
      <c r="Q113" s="371"/>
      <c r="R113" s="371"/>
      <c r="S113" s="371"/>
      <c r="T113" s="371"/>
      <c r="U113" s="371"/>
      <c r="V113" s="371"/>
      <c r="W113" s="372"/>
      <c r="X113" s="144">
        <v>89</v>
      </c>
      <c r="Y113" s="379">
        <f ca="1">SUMIF('hoja de trabajo Form 500'!$C$7:$D$55,'Formulario 500'!X113,'hoja de trabajo Form 500'!$D$7:$D$55)</f>
        <v>0</v>
      </c>
      <c r="Z113" s="379"/>
      <c r="AA113" s="379"/>
      <c r="AB113" s="108"/>
    </row>
    <row r="114" spans="4:33" ht="24.6" customHeight="1" x14ac:dyDescent="0.3">
      <c r="D114" s="105"/>
      <c r="E114" s="158" t="s">
        <v>95</v>
      </c>
      <c r="F114" s="376" t="s">
        <v>96</v>
      </c>
      <c r="G114" s="377"/>
      <c r="H114" s="377"/>
      <c r="I114" s="377"/>
      <c r="J114" s="377"/>
      <c r="K114" s="377"/>
      <c r="L114" s="377"/>
      <c r="M114" s="377"/>
      <c r="N114" s="377"/>
      <c r="O114" s="377"/>
      <c r="P114" s="377"/>
      <c r="Q114" s="377"/>
      <c r="R114" s="377"/>
      <c r="S114" s="377"/>
      <c r="T114" s="377"/>
      <c r="U114" s="377"/>
      <c r="V114" s="377"/>
      <c r="W114" s="378"/>
      <c r="X114" s="144">
        <v>90</v>
      </c>
      <c r="Y114" s="379">
        <f ca="1">SUMIF('hoja de trabajo Form 500'!$C$7:$D$55,'Formulario 500'!X114,'hoja de trabajo Form 500'!$D$7:$D$55)</f>
        <v>0</v>
      </c>
      <c r="Z114" s="379"/>
      <c r="AA114" s="379"/>
      <c r="AB114" s="108"/>
    </row>
    <row r="115" spans="4:33" ht="3" customHeight="1" x14ac:dyDescent="0.3">
      <c r="D115" s="101"/>
      <c r="E115" s="159"/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59"/>
      <c r="Z115" s="159"/>
      <c r="AA115" s="159"/>
      <c r="AB115" s="104"/>
    </row>
    <row r="116" spans="4:33" ht="7.2" customHeight="1" x14ac:dyDescent="0.3">
      <c r="D116" s="134"/>
      <c r="E116" s="160"/>
      <c r="F116" s="160"/>
      <c r="G116" s="160"/>
      <c r="H116" s="160"/>
      <c r="I116" s="160"/>
      <c r="J116" s="160"/>
      <c r="K116" s="160"/>
      <c r="L116" s="160"/>
      <c r="M116" s="160"/>
      <c r="N116" s="160"/>
      <c r="O116" s="160"/>
      <c r="P116" s="160"/>
      <c r="Q116" s="160"/>
      <c r="R116" s="160"/>
      <c r="S116" s="160"/>
      <c r="T116" s="160"/>
      <c r="U116" s="160"/>
      <c r="V116" s="160"/>
      <c r="W116" s="160"/>
      <c r="X116" s="160"/>
      <c r="Y116" s="160"/>
      <c r="Z116" s="160"/>
      <c r="AA116" s="160"/>
      <c r="AB116" s="136"/>
    </row>
    <row r="117" spans="4:33" ht="3" customHeight="1" x14ac:dyDescent="0.3">
      <c r="D117" s="101"/>
      <c r="E117" s="159"/>
      <c r="F117" s="159"/>
      <c r="G117" s="159"/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59"/>
      <c r="Z117" s="159"/>
      <c r="AA117" s="159"/>
      <c r="AB117" s="104"/>
    </row>
    <row r="118" spans="4:33" ht="15" customHeight="1" x14ac:dyDescent="0.3">
      <c r="D118" s="105"/>
      <c r="E118" s="412" t="s">
        <v>87</v>
      </c>
      <c r="F118" s="413" t="s">
        <v>97</v>
      </c>
      <c r="G118" s="413"/>
      <c r="H118" s="413"/>
      <c r="I118" s="413"/>
      <c r="J118" s="413"/>
      <c r="K118" s="413"/>
      <c r="L118" s="413"/>
      <c r="M118" s="413"/>
      <c r="N118" s="413"/>
      <c r="O118" s="413"/>
      <c r="P118" s="413"/>
      <c r="Q118" s="413"/>
      <c r="R118" s="413"/>
      <c r="S118" s="412" t="s">
        <v>36</v>
      </c>
      <c r="T118" s="412"/>
      <c r="U118" s="412"/>
      <c r="V118" s="412"/>
      <c r="W118" s="412"/>
      <c r="X118" s="412"/>
      <c r="Y118" s="412"/>
      <c r="Z118" s="412"/>
      <c r="AA118" s="412"/>
      <c r="AB118" s="108"/>
    </row>
    <row r="119" spans="4:33" ht="24.75" customHeight="1" x14ac:dyDescent="0.3">
      <c r="D119" s="105"/>
      <c r="E119" s="412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  <c r="R119" s="414"/>
      <c r="S119" s="412" t="s">
        <v>98</v>
      </c>
      <c r="T119" s="412"/>
      <c r="U119" s="412"/>
      <c r="V119" s="412"/>
      <c r="W119" s="412"/>
      <c r="X119" s="412" t="s">
        <v>99</v>
      </c>
      <c r="Y119" s="412"/>
      <c r="Z119" s="412"/>
      <c r="AA119" s="412"/>
      <c r="AB119" s="108"/>
      <c r="AD119" s="432"/>
      <c r="AE119" s="432"/>
      <c r="AF119" s="432"/>
      <c r="AG119" s="432"/>
    </row>
    <row r="120" spans="4:33" ht="15" customHeight="1" x14ac:dyDescent="0.3">
      <c r="D120" s="105"/>
      <c r="E120" s="158" t="s">
        <v>89</v>
      </c>
      <c r="F120" s="436" t="s">
        <v>100</v>
      </c>
      <c r="G120" s="436"/>
      <c r="H120" s="436"/>
      <c r="I120" s="436"/>
      <c r="J120" s="436"/>
      <c r="K120" s="436"/>
      <c r="L120" s="436"/>
      <c r="M120" s="436"/>
      <c r="N120" s="436"/>
      <c r="O120" s="436"/>
      <c r="P120" s="436"/>
      <c r="Q120" s="436"/>
      <c r="R120" s="436"/>
      <c r="S120" s="161">
        <v>91</v>
      </c>
      <c r="T120" s="391">
        <f ca="1">IF((Y44+Y111+Y113)&lt;(T104+Y54+Y92+Y112+Y114),(T104+Y54+Y92+Y112+Y114)-(Y44+Y111+Y113),0)</f>
        <v>0</v>
      </c>
      <c r="U120" s="391"/>
      <c r="V120" s="391"/>
      <c r="W120" s="391"/>
      <c r="X120" s="162">
        <v>93</v>
      </c>
      <c r="Y120" s="437">
        <f ca="1">IF((Y44+Y111+Y113)&gt;(T104+Y54+Y92+Y112+Y114),(Y44+Y111+Y113)-(T104+Y54+Y92+Y112+Y114),0)</f>
        <v>297769900</v>
      </c>
      <c r="Z120" s="437"/>
      <c r="AA120" s="437"/>
      <c r="AB120" s="108"/>
      <c r="AC120" s="138"/>
      <c r="AD120" s="432"/>
      <c r="AE120" s="432"/>
      <c r="AF120" s="432"/>
      <c r="AG120" s="432"/>
    </row>
    <row r="121" spans="4:33" ht="15" customHeight="1" x14ac:dyDescent="0.3">
      <c r="D121" s="105"/>
      <c r="E121" s="158" t="s">
        <v>91</v>
      </c>
      <c r="F121" s="436" t="s">
        <v>101</v>
      </c>
      <c r="G121" s="436"/>
      <c r="H121" s="436"/>
      <c r="I121" s="436"/>
      <c r="J121" s="436"/>
      <c r="K121" s="436"/>
      <c r="L121" s="436"/>
      <c r="M121" s="436"/>
      <c r="N121" s="436"/>
      <c r="O121" s="436"/>
      <c r="P121" s="436"/>
      <c r="Q121" s="436"/>
      <c r="R121" s="436"/>
      <c r="S121" s="161">
        <v>92</v>
      </c>
      <c r="T121" s="391">
        <f ca="1">IF(Y52&lt;(T105+Y63+Y102),(T105+Y63+Y102)-Y52,0)</f>
        <v>0</v>
      </c>
      <c r="U121" s="391"/>
      <c r="V121" s="391"/>
      <c r="W121" s="391"/>
      <c r="X121" s="162">
        <v>94</v>
      </c>
      <c r="Y121" s="421">
        <f ca="1">IF(Y52&gt;(T105+Y63+Y102),Y52-(T105+Y63+Y102),0)</f>
        <v>315580000</v>
      </c>
      <c r="Z121" s="421"/>
      <c r="AA121" s="421"/>
      <c r="AB121" s="108"/>
      <c r="AC121" s="138"/>
      <c r="AD121" s="432"/>
      <c r="AE121" s="432"/>
      <c r="AF121" s="432"/>
      <c r="AG121" s="432"/>
    </row>
    <row r="122" spans="4:33" ht="3" customHeight="1" x14ac:dyDescent="0.3">
      <c r="D122" s="101"/>
      <c r="E122" s="159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59"/>
      <c r="Z122" s="159"/>
      <c r="AA122" s="159"/>
      <c r="AB122" s="104"/>
      <c r="AD122" s="432"/>
      <c r="AE122" s="432"/>
      <c r="AF122" s="432"/>
      <c r="AG122" s="432"/>
    </row>
    <row r="123" spans="4:33" ht="8.4" customHeight="1" x14ac:dyDescent="0.3">
      <c r="D123" s="142"/>
      <c r="E123" s="160"/>
      <c r="F123" s="160"/>
      <c r="G123" s="160"/>
      <c r="H123" s="160"/>
      <c r="I123" s="160"/>
      <c r="J123" s="160"/>
      <c r="K123" s="160"/>
      <c r="L123" s="160"/>
      <c r="M123" s="160"/>
      <c r="N123" s="160"/>
      <c r="O123" s="160"/>
      <c r="P123" s="160"/>
      <c r="Q123" s="160"/>
      <c r="R123" s="160"/>
      <c r="S123" s="160"/>
      <c r="T123" s="160"/>
      <c r="U123" s="160"/>
      <c r="V123" s="160"/>
      <c r="W123" s="160"/>
      <c r="X123" s="160"/>
      <c r="Y123" s="160"/>
      <c r="Z123" s="160"/>
      <c r="AA123" s="160"/>
      <c r="AB123" s="136"/>
      <c r="AD123" s="432"/>
      <c r="AE123" s="432"/>
      <c r="AF123" s="432"/>
      <c r="AG123" s="432"/>
    </row>
    <row r="124" spans="4:33" ht="3" customHeight="1" x14ac:dyDescent="0.3">
      <c r="D124" s="101"/>
      <c r="E124" s="159"/>
      <c r="F124" s="159"/>
      <c r="G124" s="159"/>
      <c r="H124" s="159"/>
      <c r="I124" s="159"/>
      <c r="J124" s="159"/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59"/>
      <c r="Z124" s="159"/>
      <c r="AA124" s="159"/>
      <c r="AB124" s="104"/>
      <c r="AD124" s="432"/>
      <c r="AE124" s="432"/>
      <c r="AF124" s="432"/>
      <c r="AG124" s="432"/>
    </row>
    <row r="125" spans="4:33" ht="15" customHeight="1" x14ac:dyDescent="0.3">
      <c r="D125" s="105"/>
      <c r="E125" s="412" t="s">
        <v>87</v>
      </c>
      <c r="F125" s="413" t="s">
        <v>102</v>
      </c>
      <c r="G125" s="413"/>
      <c r="H125" s="413"/>
      <c r="I125" s="413"/>
      <c r="J125" s="413"/>
      <c r="K125" s="413"/>
      <c r="L125" s="413"/>
      <c r="M125" s="413"/>
      <c r="N125" s="413"/>
      <c r="O125" s="413"/>
      <c r="P125" s="413"/>
      <c r="Q125" s="413"/>
      <c r="R125" s="413"/>
      <c r="S125" s="412" t="s">
        <v>36</v>
      </c>
      <c r="T125" s="412"/>
      <c r="U125" s="412"/>
      <c r="V125" s="412"/>
      <c r="W125" s="412"/>
      <c r="X125" s="412"/>
      <c r="Y125" s="412"/>
      <c r="Z125" s="412"/>
      <c r="AA125" s="412"/>
      <c r="AB125" s="108"/>
      <c r="AD125" s="432"/>
      <c r="AE125" s="432"/>
      <c r="AF125" s="432"/>
      <c r="AG125" s="432"/>
    </row>
    <row r="126" spans="4:33" ht="21.75" customHeight="1" x14ac:dyDescent="0.3">
      <c r="D126" s="105"/>
      <c r="E126" s="412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  <c r="R126" s="414"/>
      <c r="S126" s="412" t="s">
        <v>103</v>
      </c>
      <c r="T126" s="412"/>
      <c r="U126" s="412"/>
      <c r="V126" s="412"/>
      <c r="W126" s="412"/>
      <c r="X126" s="412" t="s">
        <v>104</v>
      </c>
      <c r="Y126" s="412"/>
      <c r="Z126" s="412"/>
      <c r="AA126" s="412"/>
      <c r="AB126" s="108"/>
      <c r="AD126" s="432"/>
      <c r="AE126" s="432"/>
      <c r="AF126" s="432"/>
      <c r="AG126" s="432"/>
    </row>
    <row r="127" spans="4:33" ht="21" customHeight="1" x14ac:dyDescent="0.3">
      <c r="D127" s="105"/>
      <c r="E127" s="163" t="s">
        <v>89</v>
      </c>
      <c r="F127" s="392" t="s">
        <v>105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92"/>
      <c r="R127" s="392"/>
      <c r="S127" s="145"/>
      <c r="T127" s="395"/>
      <c r="U127" s="396"/>
      <c r="V127" s="396"/>
      <c r="W127" s="396"/>
      <c r="X127" s="222">
        <v>102</v>
      </c>
      <c r="Y127" s="430">
        <f ca="1">+Y121</f>
        <v>315580000</v>
      </c>
      <c r="Z127" s="430"/>
      <c r="AA127" s="431"/>
      <c r="AB127" s="108"/>
      <c r="AC127" s="138"/>
      <c r="AD127" s="138"/>
    </row>
    <row r="128" spans="4:33" ht="21" customHeight="1" x14ac:dyDescent="0.3">
      <c r="D128" s="105"/>
      <c r="E128" s="163" t="s">
        <v>91</v>
      </c>
      <c r="F128" s="392" t="s">
        <v>106</v>
      </c>
      <c r="G128" s="392"/>
      <c r="H128" s="392"/>
      <c r="I128" s="392"/>
      <c r="J128" s="392"/>
      <c r="K128" s="392"/>
      <c r="L128" s="392"/>
      <c r="M128" s="392"/>
      <c r="N128" s="392"/>
      <c r="O128" s="392"/>
      <c r="P128" s="392"/>
      <c r="Q128" s="392"/>
      <c r="R128" s="392"/>
      <c r="S128" s="161">
        <v>95</v>
      </c>
      <c r="T128" s="429">
        <f ca="1">+T121</f>
        <v>0</v>
      </c>
      <c r="U128" s="429"/>
      <c r="V128" s="429"/>
      <c r="W128" s="429"/>
      <c r="X128" s="223"/>
      <c r="Y128" s="395"/>
      <c r="Z128" s="396"/>
      <c r="AA128" s="397"/>
      <c r="AB128" s="108"/>
    </row>
    <row r="129" spans="4:33" ht="37.5" customHeight="1" x14ac:dyDescent="0.3">
      <c r="D129" s="105"/>
      <c r="E129" s="163" t="s">
        <v>93</v>
      </c>
      <c r="F129" s="383" t="s">
        <v>239</v>
      </c>
      <c r="G129" s="383"/>
      <c r="H129" s="383"/>
      <c r="I129" s="383"/>
      <c r="J129" s="383"/>
      <c r="K129" s="383"/>
      <c r="L129" s="383"/>
      <c r="M129" s="383"/>
      <c r="N129" s="383"/>
      <c r="O129" s="383"/>
      <c r="P129" s="383"/>
      <c r="Q129" s="383"/>
      <c r="R129" s="383"/>
      <c r="S129" s="161">
        <v>96</v>
      </c>
      <c r="T129" s="429">
        <v>0</v>
      </c>
      <c r="U129" s="429"/>
      <c r="V129" s="429"/>
      <c r="W129" s="429"/>
      <c r="X129" s="223"/>
      <c r="Y129" s="395"/>
      <c r="Z129" s="396"/>
      <c r="AA129" s="397"/>
      <c r="AB129" s="108"/>
      <c r="AC129" s="139"/>
      <c r="AD129" s="432"/>
      <c r="AE129" s="432"/>
      <c r="AF129" s="432"/>
      <c r="AG129" s="432"/>
    </row>
    <row r="130" spans="4:33" ht="21" customHeight="1" x14ac:dyDescent="0.3">
      <c r="D130" s="105"/>
      <c r="E130" s="163" t="s">
        <v>95</v>
      </c>
      <c r="F130" s="383" t="s">
        <v>240</v>
      </c>
      <c r="G130" s="383"/>
      <c r="H130" s="383"/>
      <c r="I130" s="383"/>
      <c r="J130" s="383"/>
      <c r="K130" s="383"/>
      <c r="L130" s="383"/>
      <c r="M130" s="383"/>
      <c r="N130" s="383"/>
      <c r="O130" s="383"/>
      <c r="P130" s="383"/>
      <c r="Q130" s="383"/>
      <c r="R130" s="383"/>
      <c r="S130" s="161">
        <v>97</v>
      </c>
      <c r="T130" s="429">
        <f ca="1">+T128+T129</f>
        <v>0</v>
      </c>
      <c r="U130" s="429"/>
      <c r="V130" s="429"/>
      <c r="W130" s="429"/>
      <c r="X130" s="223"/>
      <c r="Y130" s="395"/>
      <c r="Z130" s="396"/>
      <c r="AA130" s="397"/>
      <c r="AB130" s="108"/>
      <c r="AD130" s="432"/>
      <c r="AE130" s="432"/>
      <c r="AF130" s="432"/>
      <c r="AG130" s="432"/>
    </row>
    <row r="131" spans="4:33" ht="21" customHeight="1" x14ac:dyDescent="0.3">
      <c r="D131" s="105"/>
      <c r="E131" s="163" t="s">
        <v>107</v>
      </c>
      <c r="F131" s="392" t="s">
        <v>241</v>
      </c>
      <c r="G131" s="392"/>
      <c r="H131" s="392"/>
      <c r="I131" s="392"/>
      <c r="J131" s="392"/>
      <c r="K131" s="392"/>
      <c r="L131" s="392"/>
      <c r="M131" s="392"/>
      <c r="N131" s="392"/>
      <c r="O131" s="392"/>
      <c r="P131" s="392"/>
      <c r="Q131" s="392"/>
      <c r="R131" s="392"/>
      <c r="S131" s="161">
        <v>98</v>
      </c>
      <c r="T131" s="429">
        <v>0</v>
      </c>
      <c r="U131" s="429"/>
      <c r="V131" s="429"/>
      <c r="W131" s="429"/>
      <c r="X131" s="223"/>
      <c r="Y131" s="395"/>
      <c r="Z131" s="396"/>
      <c r="AA131" s="397"/>
      <c r="AB131" s="108"/>
      <c r="AD131" s="432"/>
      <c r="AE131" s="432"/>
      <c r="AF131" s="432"/>
      <c r="AG131" s="432"/>
    </row>
    <row r="132" spans="4:33" ht="30.6" customHeight="1" x14ac:dyDescent="0.3">
      <c r="D132" s="105"/>
      <c r="E132" s="163" t="s">
        <v>108</v>
      </c>
      <c r="F132" s="383" t="s">
        <v>242</v>
      </c>
      <c r="G132" s="383"/>
      <c r="H132" s="383"/>
      <c r="I132" s="383"/>
      <c r="J132" s="383"/>
      <c r="K132" s="383"/>
      <c r="L132" s="383"/>
      <c r="M132" s="383"/>
      <c r="N132" s="383"/>
      <c r="O132" s="383"/>
      <c r="P132" s="383"/>
      <c r="Q132" s="383"/>
      <c r="R132" s="383"/>
      <c r="S132" s="161">
        <v>99</v>
      </c>
      <c r="T132" s="429">
        <f ca="1">+T130-T131</f>
        <v>0</v>
      </c>
      <c r="U132" s="429"/>
      <c r="V132" s="429"/>
      <c r="W132" s="429"/>
      <c r="X132" s="223"/>
      <c r="Y132" s="395"/>
      <c r="Z132" s="396"/>
      <c r="AA132" s="397"/>
      <c r="AB132" s="108"/>
      <c r="AD132" s="432"/>
      <c r="AE132" s="432"/>
      <c r="AF132" s="432"/>
      <c r="AG132" s="432"/>
    </row>
    <row r="133" spans="4:33" ht="21" customHeight="1" x14ac:dyDescent="0.3">
      <c r="D133" s="105"/>
      <c r="E133" s="163" t="s">
        <v>109</v>
      </c>
      <c r="F133" s="392" t="s">
        <v>243</v>
      </c>
      <c r="G133" s="392"/>
      <c r="H133" s="392"/>
      <c r="I133" s="392"/>
      <c r="J133" s="392"/>
      <c r="K133" s="392"/>
      <c r="L133" s="392"/>
      <c r="M133" s="392"/>
      <c r="N133" s="392"/>
      <c r="O133" s="392"/>
      <c r="P133" s="392"/>
      <c r="Q133" s="392"/>
      <c r="R133" s="392"/>
      <c r="S133" s="161">
        <v>100</v>
      </c>
      <c r="T133" s="433">
        <f ca="1">IF(T132&gt;(Y127*20%),Y127*20%,T132)</f>
        <v>0</v>
      </c>
      <c r="U133" s="434"/>
      <c r="V133" s="434"/>
      <c r="W133" s="435"/>
      <c r="X133" s="223"/>
      <c r="Y133" s="395"/>
      <c r="Z133" s="396"/>
      <c r="AA133" s="397"/>
      <c r="AB133" s="108"/>
      <c r="AC133" s="138"/>
      <c r="AD133" s="432"/>
      <c r="AE133" s="432"/>
      <c r="AF133" s="432"/>
      <c r="AG133" s="432"/>
    </row>
    <row r="134" spans="4:33" ht="35.4" customHeight="1" x14ac:dyDescent="0.3">
      <c r="D134" s="105"/>
      <c r="E134" s="163" t="s">
        <v>110</v>
      </c>
      <c r="F134" s="392" t="s">
        <v>244</v>
      </c>
      <c r="G134" s="392"/>
      <c r="H134" s="392"/>
      <c r="I134" s="392"/>
      <c r="J134" s="392"/>
      <c r="K134" s="392"/>
      <c r="L134" s="392"/>
      <c r="M134" s="392"/>
      <c r="N134" s="392"/>
      <c r="O134" s="392"/>
      <c r="P134" s="392"/>
      <c r="Q134" s="392"/>
      <c r="R134" s="392"/>
      <c r="S134" s="161">
        <v>101</v>
      </c>
      <c r="T134" s="429">
        <f ca="1">+T132-T133</f>
        <v>0</v>
      </c>
      <c r="U134" s="429"/>
      <c r="V134" s="429"/>
      <c r="W134" s="429"/>
      <c r="X134" s="223"/>
      <c r="Y134" s="395"/>
      <c r="Z134" s="396"/>
      <c r="AA134" s="397"/>
      <c r="AB134" s="108"/>
    </row>
    <row r="135" spans="4:33" ht="21" customHeight="1" x14ac:dyDescent="0.3">
      <c r="D135" s="105"/>
      <c r="E135" s="163" t="s">
        <v>111</v>
      </c>
      <c r="F135" s="383" t="s">
        <v>245</v>
      </c>
      <c r="G135" s="383"/>
      <c r="H135" s="383"/>
      <c r="I135" s="383"/>
      <c r="J135" s="383"/>
      <c r="K135" s="383"/>
      <c r="L135" s="383"/>
      <c r="M135" s="383"/>
      <c r="N135" s="383"/>
      <c r="O135" s="383"/>
      <c r="P135" s="383"/>
      <c r="Q135" s="383"/>
      <c r="R135" s="383"/>
      <c r="S135" s="145"/>
      <c r="T135" s="395"/>
      <c r="U135" s="396"/>
      <c r="V135" s="396"/>
      <c r="W135" s="396"/>
      <c r="X135" s="222">
        <v>103</v>
      </c>
      <c r="Y135" s="430">
        <f ca="1">IF(Y127&gt;T133,Y127-T133,0)</f>
        <v>315580000</v>
      </c>
      <c r="Z135" s="430"/>
      <c r="AA135" s="431"/>
      <c r="AB135" s="108"/>
      <c r="AC135" s="138"/>
      <c r="AD135" s="138"/>
    </row>
    <row r="136" spans="4:33" ht="3" customHeight="1" x14ac:dyDescent="0.3">
      <c r="D136" s="101"/>
      <c r="E136" s="159"/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65"/>
      <c r="T136" s="159"/>
      <c r="U136" s="159"/>
      <c r="V136" s="159"/>
      <c r="W136" s="159"/>
      <c r="X136" s="159"/>
      <c r="Y136" s="159"/>
      <c r="Z136" s="159"/>
      <c r="AA136" s="159"/>
      <c r="AB136" s="104"/>
    </row>
    <row r="137" spans="4:33" ht="3" hidden="1" customHeight="1" x14ac:dyDescent="0.3">
      <c r="D137" s="101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65"/>
      <c r="T137" s="159"/>
      <c r="U137" s="159"/>
      <c r="V137" s="159"/>
      <c r="W137" s="159"/>
      <c r="X137" s="159"/>
      <c r="Y137" s="159"/>
      <c r="Z137" s="159"/>
      <c r="AA137" s="159"/>
      <c r="AB137" s="104"/>
    </row>
    <row r="138" spans="4:33" ht="9.6" customHeight="1" x14ac:dyDescent="0.3">
      <c r="D138" s="134"/>
      <c r="E138" s="160"/>
      <c r="F138" s="160"/>
      <c r="G138" s="160"/>
      <c r="H138" s="160"/>
      <c r="I138" s="160"/>
      <c r="J138" s="160"/>
      <c r="K138" s="160"/>
      <c r="L138" s="160"/>
      <c r="M138" s="160"/>
      <c r="N138" s="160"/>
      <c r="O138" s="160"/>
      <c r="P138" s="160"/>
      <c r="Q138" s="160"/>
      <c r="R138" s="160"/>
      <c r="S138" s="160"/>
      <c r="T138" s="160"/>
      <c r="U138" s="160"/>
      <c r="V138" s="160"/>
      <c r="W138" s="160"/>
      <c r="X138" s="160"/>
      <c r="Y138" s="160"/>
      <c r="Z138" s="160"/>
      <c r="AA138" s="160"/>
      <c r="AB138" s="136"/>
    </row>
    <row r="139" spans="4:33" ht="3.6" customHeight="1" x14ac:dyDescent="0.3">
      <c r="D139" s="101"/>
      <c r="E139" s="159"/>
      <c r="F139" s="159"/>
      <c r="G139" s="159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59"/>
      <c r="Z139" s="159"/>
      <c r="AA139" s="159"/>
      <c r="AB139" s="104"/>
    </row>
    <row r="140" spans="4:33" ht="16.8" customHeight="1" x14ac:dyDescent="0.3">
      <c r="D140" s="105"/>
      <c r="E140" s="412" t="s">
        <v>87</v>
      </c>
      <c r="F140" s="413" t="s">
        <v>112</v>
      </c>
      <c r="G140" s="413"/>
      <c r="H140" s="413"/>
      <c r="I140" s="413"/>
      <c r="J140" s="413"/>
      <c r="K140" s="413"/>
      <c r="L140" s="413"/>
      <c r="M140" s="413"/>
      <c r="N140" s="413"/>
      <c r="O140" s="413"/>
      <c r="P140" s="413"/>
      <c r="Q140" s="413"/>
      <c r="R140" s="413"/>
      <c r="S140" s="412" t="s">
        <v>36</v>
      </c>
      <c r="T140" s="412"/>
      <c r="U140" s="412"/>
      <c r="V140" s="412"/>
      <c r="W140" s="412"/>
      <c r="X140" s="412"/>
      <c r="Y140" s="412"/>
      <c r="Z140" s="412"/>
      <c r="AA140" s="412"/>
      <c r="AB140" s="108"/>
    </row>
    <row r="141" spans="4:33" ht="29.4" customHeight="1" x14ac:dyDescent="0.3">
      <c r="D141" s="105"/>
      <c r="E141" s="412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  <c r="R141" s="414"/>
      <c r="S141" s="412" t="s">
        <v>113</v>
      </c>
      <c r="T141" s="412"/>
      <c r="U141" s="412"/>
      <c r="V141" s="412"/>
      <c r="W141" s="412"/>
      <c r="X141" s="412" t="s">
        <v>104</v>
      </c>
      <c r="Y141" s="412"/>
      <c r="Z141" s="412"/>
      <c r="AA141" s="412"/>
      <c r="AB141" s="108"/>
    </row>
    <row r="142" spans="4:33" ht="16.8" customHeight="1" x14ac:dyDescent="0.3">
      <c r="D142" s="105"/>
      <c r="E142" s="163" t="s">
        <v>89</v>
      </c>
      <c r="F142" s="392" t="s">
        <v>114</v>
      </c>
      <c r="G142" s="392"/>
      <c r="H142" s="392"/>
      <c r="I142" s="392"/>
      <c r="J142" s="392"/>
      <c r="K142" s="392"/>
      <c r="L142" s="392"/>
      <c r="M142" s="392"/>
      <c r="N142" s="392"/>
      <c r="O142" s="392"/>
      <c r="P142" s="392"/>
      <c r="Q142" s="392"/>
      <c r="R142" s="392"/>
      <c r="S142" s="145"/>
      <c r="T142" s="384"/>
      <c r="U142" s="385"/>
      <c r="V142" s="385"/>
      <c r="W142" s="385"/>
      <c r="X142" s="144">
        <v>105</v>
      </c>
      <c r="Y142" s="386">
        <f ca="1">+Y135</f>
        <v>315580000</v>
      </c>
      <c r="Z142" s="386"/>
      <c r="AA142" s="387"/>
      <c r="AB142" s="108"/>
    </row>
    <row r="143" spans="4:33" ht="16.8" customHeight="1" x14ac:dyDescent="0.3">
      <c r="D143" s="105"/>
      <c r="E143" s="163" t="s">
        <v>91</v>
      </c>
      <c r="F143" s="392" t="s">
        <v>115</v>
      </c>
      <c r="G143" s="392"/>
      <c r="H143" s="392"/>
      <c r="I143" s="392"/>
      <c r="J143" s="392"/>
      <c r="K143" s="392"/>
      <c r="L143" s="392"/>
      <c r="M143" s="392"/>
      <c r="N143" s="392"/>
      <c r="O143" s="392"/>
      <c r="P143" s="392"/>
      <c r="Q143" s="392"/>
      <c r="R143" s="392"/>
      <c r="S143" s="161">
        <v>104</v>
      </c>
      <c r="T143" s="391">
        <f>+T136</f>
        <v>0</v>
      </c>
      <c r="U143" s="391"/>
      <c r="V143" s="391"/>
      <c r="W143" s="391"/>
      <c r="X143" s="164"/>
      <c r="Y143" s="384"/>
      <c r="Z143" s="385"/>
      <c r="AA143" s="393"/>
      <c r="AB143" s="108"/>
    </row>
    <row r="144" spans="4:33" ht="25.2" customHeight="1" x14ac:dyDescent="0.3">
      <c r="D144" s="105"/>
      <c r="E144" s="163" t="s">
        <v>93</v>
      </c>
      <c r="F144" s="383" t="s">
        <v>246</v>
      </c>
      <c r="G144" s="383"/>
      <c r="H144" s="383"/>
      <c r="I144" s="383"/>
      <c r="J144" s="383"/>
      <c r="K144" s="383"/>
      <c r="L144" s="383"/>
      <c r="M144" s="383"/>
      <c r="N144" s="383"/>
      <c r="O144" s="383"/>
      <c r="P144" s="383"/>
      <c r="Q144" s="383"/>
      <c r="R144" s="383"/>
      <c r="S144" s="164"/>
      <c r="T144" s="425"/>
      <c r="U144" s="426"/>
      <c r="V144" s="426"/>
      <c r="W144" s="427"/>
      <c r="X144" s="166">
        <v>106</v>
      </c>
      <c r="Y144" s="428">
        <f ca="1">IF(Y142&gt;T143,Y142-T143,0)</f>
        <v>315580000</v>
      </c>
      <c r="Z144" s="386"/>
      <c r="AA144" s="387"/>
      <c r="AB144" s="108"/>
    </row>
    <row r="145" spans="4:30" ht="4.2" customHeight="1" x14ac:dyDescent="0.3">
      <c r="D145" s="101"/>
      <c r="E145" s="159"/>
      <c r="F145" s="159"/>
      <c r="G145" s="159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59"/>
      <c r="Z145" s="159"/>
      <c r="AA145" s="159"/>
      <c r="AB145" s="104"/>
    </row>
    <row r="146" spans="4:30" ht="7.2" customHeight="1" x14ac:dyDescent="0.3">
      <c r="D146" s="134"/>
      <c r="E146" s="160"/>
      <c r="F146" s="160"/>
      <c r="G146" s="160"/>
      <c r="H146" s="160"/>
      <c r="I146" s="160"/>
      <c r="J146" s="160"/>
      <c r="K146" s="160"/>
      <c r="L146" s="160"/>
      <c r="M146" s="160"/>
      <c r="N146" s="160"/>
      <c r="O146" s="160"/>
      <c r="P146" s="160"/>
      <c r="Q146" s="160"/>
      <c r="R146" s="160"/>
      <c r="S146" s="160"/>
      <c r="T146" s="160"/>
      <c r="U146" s="160"/>
      <c r="V146" s="160"/>
      <c r="W146" s="160"/>
      <c r="X146" s="160"/>
      <c r="Y146" s="160"/>
      <c r="Z146" s="160"/>
      <c r="AA146" s="160"/>
      <c r="AB146" s="136"/>
    </row>
    <row r="147" spans="4:30" ht="4.2" customHeight="1" x14ac:dyDescent="0.3">
      <c r="D147" s="101"/>
      <c r="E147" s="159"/>
      <c r="F147" s="159"/>
      <c r="G147" s="159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59"/>
      <c r="Z147" s="159"/>
      <c r="AA147" s="159"/>
      <c r="AB147" s="104"/>
    </row>
    <row r="148" spans="4:30" ht="16.8" customHeight="1" x14ac:dyDescent="0.3">
      <c r="D148" s="105"/>
      <c r="E148" s="412" t="s">
        <v>87</v>
      </c>
      <c r="F148" s="415" t="s">
        <v>116</v>
      </c>
      <c r="G148" s="416"/>
      <c r="H148" s="416"/>
      <c r="I148" s="416"/>
      <c r="J148" s="416"/>
      <c r="K148" s="416"/>
      <c r="L148" s="416"/>
      <c r="M148" s="416"/>
      <c r="N148" s="416"/>
      <c r="O148" s="416"/>
      <c r="P148" s="416"/>
      <c r="Q148" s="416"/>
      <c r="R148" s="416"/>
      <c r="S148" s="416"/>
      <c r="T148" s="416"/>
      <c r="U148" s="416"/>
      <c r="V148" s="416"/>
      <c r="W148" s="416"/>
      <c r="X148" s="416"/>
      <c r="Y148" s="416"/>
      <c r="Z148" s="416"/>
      <c r="AA148" s="417"/>
      <c r="AB148" s="104"/>
    </row>
    <row r="149" spans="4:30" ht="10.8" customHeight="1" x14ac:dyDescent="0.3">
      <c r="D149" s="105"/>
      <c r="E149" s="412"/>
      <c r="F149" s="418"/>
      <c r="G149" s="419"/>
      <c r="H149" s="419"/>
      <c r="I149" s="419"/>
      <c r="J149" s="419"/>
      <c r="K149" s="419"/>
      <c r="L149" s="419"/>
      <c r="M149" s="419"/>
      <c r="N149" s="419"/>
      <c r="O149" s="419"/>
      <c r="P149" s="419"/>
      <c r="Q149" s="419"/>
      <c r="R149" s="419"/>
      <c r="S149" s="419"/>
      <c r="T149" s="419"/>
      <c r="U149" s="419"/>
      <c r="V149" s="419"/>
      <c r="W149" s="419"/>
      <c r="X149" s="419"/>
      <c r="Y149" s="419"/>
      <c r="Z149" s="419"/>
      <c r="AA149" s="420"/>
      <c r="AB149" s="104"/>
    </row>
    <row r="150" spans="4:30" ht="30" customHeight="1" x14ac:dyDescent="0.3">
      <c r="D150" s="105"/>
      <c r="E150" s="158" t="s">
        <v>89</v>
      </c>
      <c r="F150" s="376" t="s">
        <v>117</v>
      </c>
      <c r="G150" s="377"/>
      <c r="H150" s="377"/>
      <c r="I150" s="377"/>
      <c r="J150" s="377"/>
      <c r="K150" s="377"/>
      <c r="L150" s="377"/>
      <c r="M150" s="377"/>
      <c r="N150" s="377"/>
      <c r="O150" s="377"/>
      <c r="P150" s="377"/>
      <c r="Q150" s="377"/>
      <c r="R150" s="377"/>
      <c r="S150" s="377"/>
      <c r="T150" s="377"/>
      <c r="U150" s="377"/>
      <c r="V150" s="377"/>
      <c r="W150" s="378"/>
      <c r="X150" s="162">
        <v>107</v>
      </c>
      <c r="Y150" s="421">
        <f ca="1">SUMIF('hoja de trabajo Form 500'!$C$7:$D$55,'Formulario 500'!X150,'hoja de trabajo Form 500'!$D$7:$D$55)</f>
        <v>0</v>
      </c>
      <c r="Z150" s="421"/>
      <c r="AA150" s="421"/>
      <c r="AB150" s="104"/>
    </row>
    <row r="151" spans="4:30" ht="21.6" customHeight="1" x14ac:dyDescent="0.3">
      <c r="D151" s="105"/>
      <c r="E151" s="158" t="s">
        <v>91</v>
      </c>
      <c r="F151" s="422" t="s">
        <v>247</v>
      </c>
      <c r="G151" s="423"/>
      <c r="H151" s="423"/>
      <c r="I151" s="423"/>
      <c r="J151" s="423"/>
      <c r="K151" s="423"/>
      <c r="L151" s="423"/>
      <c r="M151" s="423"/>
      <c r="N151" s="423"/>
      <c r="O151" s="423"/>
      <c r="P151" s="423"/>
      <c r="Q151" s="423"/>
      <c r="R151" s="423"/>
      <c r="S151" s="423"/>
      <c r="T151" s="423"/>
      <c r="U151" s="423"/>
      <c r="V151" s="423"/>
      <c r="W151" s="424"/>
      <c r="X151" s="162">
        <v>108</v>
      </c>
      <c r="Y151" s="421">
        <f ca="1">+Y150*30%</f>
        <v>0</v>
      </c>
      <c r="Z151" s="421"/>
      <c r="AA151" s="421"/>
      <c r="AB151" s="104"/>
    </row>
    <row r="152" spans="4:30" ht="4.2" customHeight="1" x14ac:dyDescent="0.3">
      <c r="D152" s="101"/>
      <c r="E152" s="159"/>
      <c r="F152" s="159"/>
      <c r="G152" s="159"/>
      <c r="H152" s="159"/>
      <c r="I152" s="159"/>
      <c r="J152" s="159"/>
      <c r="K152" s="159"/>
      <c r="L152" s="159"/>
      <c r="M152" s="159"/>
      <c r="N152" s="159"/>
      <c r="O152" s="159"/>
      <c r="P152" s="159"/>
      <c r="Q152" s="159"/>
      <c r="R152" s="159"/>
      <c r="S152" s="159"/>
      <c r="T152" s="159"/>
      <c r="U152" s="159"/>
      <c r="V152" s="159"/>
      <c r="W152" s="159"/>
      <c r="X152" s="159"/>
      <c r="Y152" s="159"/>
      <c r="Z152" s="159"/>
      <c r="AA152" s="159"/>
      <c r="AB152" s="104"/>
    </row>
    <row r="153" spans="4:30" ht="8.4" customHeight="1" x14ac:dyDescent="0.3">
      <c r="D153" s="134"/>
      <c r="E153" s="160"/>
      <c r="F153" s="160"/>
      <c r="G153" s="160"/>
      <c r="H153" s="160"/>
      <c r="I153" s="160"/>
      <c r="J153" s="160"/>
      <c r="K153" s="160"/>
      <c r="L153" s="160"/>
      <c r="M153" s="160"/>
      <c r="N153" s="160"/>
      <c r="O153" s="160"/>
      <c r="P153" s="160"/>
      <c r="Q153" s="160"/>
      <c r="R153" s="160"/>
      <c r="S153" s="160"/>
      <c r="T153" s="160"/>
      <c r="U153" s="160"/>
      <c r="V153" s="160"/>
      <c r="W153" s="160"/>
      <c r="X153" s="160"/>
      <c r="Y153" s="160"/>
      <c r="Z153" s="160"/>
      <c r="AA153" s="160"/>
      <c r="AB153" s="136"/>
    </row>
    <row r="154" spans="4:30" ht="3" customHeight="1" x14ac:dyDescent="0.3">
      <c r="D154" s="101"/>
      <c r="E154" s="159"/>
      <c r="F154" s="159"/>
      <c r="G154" s="159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59"/>
      <c r="Z154" s="159"/>
      <c r="AA154" s="159"/>
      <c r="AB154" s="104"/>
    </row>
    <row r="155" spans="4:30" ht="15" customHeight="1" x14ac:dyDescent="0.3">
      <c r="D155" s="105"/>
      <c r="E155" s="412" t="s">
        <v>87</v>
      </c>
      <c r="F155" s="413" t="s">
        <v>118</v>
      </c>
      <c r="G155" s="413"/>
      <c r="H155" s="413"/>
      <c r="I155" s="413"/>
      <c r="J155" s="413"/>
      <c r="K155" s="413"/>
      <c r="L155" s="413"/>
      <c r="M155" s="413"/>
      <c r="N155" s="413"/>
      <c r="O155" s="413"/>
      <c r="P155" s="413"/>
      <c r="Q155" s="413"/>
      <c r="R155" s="413"/>
      <c r="S155" s="412" t="s">
        <v>36</v>
      </c>
      <c r="T155" s="412"/>
      <c r="U155" s="412"/>
      <c r="V155" s="412"/>
      <c r="W155" s="412"/>
      <c r="X155" s="412"/>
      <c r="Y155" s="412"/>
      <c r="Z155" s="412"/>
      <c r="AA155" s="412"/>
      <c r="AB155" s="108"/>
    </row>
    <row r="156" spans="4:30" ht="21.75" customHeight="1" x14ac:dyDescent="0.3">
      <c r="D156" s="105"/>
      <c r="E156" s="412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  <c r="R156" s="414"/>
      <c r="S156" s="412" t="s">
        <v>103</v>
      </c>
      <c r="T156" s="412"/>
      <c r="U156" s="412"/>
      <c r="V156" s="412"/>
      <c r="W156" s="412"/>
      <c r="X156" s="412" t="s">
        <v>104</v>
      </c>
      <c r="Y156" s="412"/>
      <c r="Z156" s="412"/>
      <c r="AA156" s="412"/>
      <c r="AB156" s="108"/>
    </row>
    <row r="157" spans="4:30" ht="25.8" customHeight="1" x14ac:dyDescent="0.3">
      <c r="D157" s="105"/>
      <c r="E157" s="163" t="s">
        <v>89</v>
      </c>
      <c r="F157" s="392" t="s">
        <v>119</v>
      </c>
      <c r="G157" s="392"/>
      <c r="H157" s="392"/>
      <c r="I157" s="392"/>
      <c r="J157" s="392"/>
      <c r="K157" s="392"/>
      <c r="L157" s="392"/>
      <c r="M157" s="392"/>
      <c r="N157" s="392"/>
      <c r="O157" s="392"/>
      <c r="P157" s="392"/>
      <c r="Q157" s="392"/>
      <c r="R157" s="392"/>
      <c r="S157" s="145"/>
      <c r="T157" s="384"/>
      <c r="U157" s="385"/>
      <c r="V157" s="385"/>
      <c r="W157" s="385"/>
      <c r="X157" s="144">
        <v>116</v>
      </c>
      <c r="Y157" s="386">
        <f ca="1">+(Y144+Y151)*10%</f>
        <v>31558000</v>
      </c>
      <c r="Z157" s="386"/>
      <c r="AA157" s="387"/>
      <c r="AB157" s="108"/>
      <c r="AC157" s="138"/>
      <c r="AD157" s="138"/>
    </row>
    <row r="158" spans="4:30" ht="28.8" customHeight="1" x14ac:dyDescent="0.3">
      <c r="D158" s="105"/>
      <c r="E158" s="163" t="s">
        <v>91</v>
      </c>
      <c r="F158" s="392" t="s">
        <v>120</v>
      </c>
      <c r="G158" s="392"/>
      <c r="H158" s="392"/>
      <c r="I158" s="392"/>
      <c r="J158" s="392"/>
      <c r="K158" s="392"/>
      <c r="L158" s="392"/>
      <c r="M158" s="392"/>
      <c r="N158" s="392"/>
      <c r="O158" s="392"/>
      <c r="P158" s="392"/>
      <c r="Q158" s="392"/>
      <c r="R158" s="392"/>
      <c r="S158" s="145"/>
      <c r="T158" s="384"/>
      <c r="U158" s="385"/>
      <c r="V158" s="385"/>
      <c r="W158" s="385"/>
      <c r="X158" s="144">
        <v>117</v>
      </c>
      <c r="Y158" s="386">
        <f>+T143*10%</f>
        <v>0</v>
      </c>
      <c r="Z158" s="386"/>
      <c r="AA158" s="387"/>
      <c r="AB158" s="108"/>
    </row>
    <row r="159" spans="4:30" ht="26.25" customHeight="1" x14ac:dyDescent="0.3">
      <c r="D159" s="105"/>
      <c r="E159" s="163" t="s">
        <v>93</v>
      </c>
      <c r="F159" s="392" t="s">
        <v>248</v>
      </c>
      <c r="G159" s="392"/>
      <c r="H159" s="392"/>
      <c r="I159" s="392"/>
      <c r="J159" s="392"/>
      <c r="K159" s="392"/>
      <c r="L159" s="392"/>
      <c r="M159" s="392"/>
      <c r="N159" s="392"/>
      <c r="O159" s="392"/>
      <c r="P159" s="392"/>
      <c r="Q159" s="392"/>
      <c r="R159" s="392"/>
      <c r="S159" s="145"/>
      <c r="T159" s="384"/>
      <c r="U159" s="385"/>
      <c r="V159" s="385"/>
      <c r="W159" s="385"/>
      <c r="X159" s="144">
        <v>118</v>
      </c>
      <c r="Y159" s="386">
        <f ca="1">+Y157+Y158</f>
        <v>31558000</v>
      </c>
      <c r="Z159" s="386"/>
      <c r="AA159" s="387"/>
      <c r="AB159" s="108"/>
    </row>
    <row r="160" spans="4:30" ht="26.25" customHeight="1" x14ac:dyDescent="0.3">
      <c r="D160" s="105"/>
      <c r="E160" s="163" t="s">
        <v>95</v>
      </c>
      <c r="F160" s="376" t="s">
        <v>121</v>
      </c>
      <c r="G160" s="377"/>
      <c r="H160" s="377"/>
      <c r="I160" s="377"/>
      <c r="J160" s="377"/>
      <c r="K160" s="377"/>
      <c r="L160" s="377"/>
      <c r="M160" s="377"/>
      <c r="N160" s="377"/>
      <c r="O160" s="377"/>
      <c r="P160" s="377"/>
      <c r="Q160" s="377"/>
      <c r="R160" s="378"/>
      <c r="S160" s="167"/>
      <c r="T160" s="155"/>
      <c r="U160" s="152"/>
      <c r="V160" s="152"/>
      <c r="W160" s="152"/>
      <c r="X160" s="168">
        <v>119</v>
      </c>
      <c r="Y160" s="403">
        <v>0</v>
      </c>
      <c r="Z160" s="404"/>
      <c r="AA160" s="405"/>
      <c r="AB160" s="108"/>
    </row>
    <row r="161" spans="4:38" ht="26.25" customHeight="1" x14ac:dyDescent="0.3">
      <c r="D161" s="105"/>
      <c r="E161" s="169" t="s">
        <v>107</v>
      </c>
      <c r="F161" s="406" t="s">
        <v>122</v>
      </c>
      <c r="G161" s="407"/>
      <c r="H161" s="407"/>
      <c r="I161" s="407"/>
      <c r="J161" s="407"/>
      <c r="K161" s="407"/>
      <c r="L161" s="407"/>
      <c r="M161" s="407"/>
      <c r="N161" s="407"/>
      <c r="O161" s="407"/>
      <c r="P161" s="407"/>
      <c r="Q161" s="407"/>
      <c r="R161" s="408"/>
      <c r="S161" s="170">
        <v>109</v>
      </c>
      <c r="T161" s="409">
        <v>0</v>
      </c>
      <c r="U161" s="410"/>
      <c r="V161" s="410"/>
      <c r="W161" s="411"/>
      <c r="X161" s="164"/>
      <c r="Y161" s="152"/>
      <c r="Z161" s="152"/>
      <c r="AA161" s="153"/>
      <c r="AB161" s="108"/>
    </row>
    <row r="162" spans="4:38" ht="26.25" customHeight="1" x14ac:dyDescent="0.3">
      <c r="D162" s="105"/>
      <c r="E162" s="163" t="s">
        <v>108</v>
      </c>
      <c r="F162" s="376" t="s">
        <v>249</v>
      </c>
      <c r="G162" s="377"/>
      <c r="H162" s="377"/>
      <c r="I162" s="377"/>
      <c r="J162" s="377"/>
      <c r="K162" s="377"/>
      <c r="L162" s="377"/>
      <c r="M162" s="377"/>
      <c r="N162" s="377"/>
      <c r="O162" s="377"/>
      <c r="P162" s="377"/>
      <c r="Q162" s="377"/>
      <c r="R162" s="378"/>
      <c r="S162" s="167"/>
      <c r="T162" s="155"/>
      <c r="U162" s="152"/>
      <c r="V162" s="152"/>
      <c r="W162" s="152"/>
      <c r="X162" s="168">
        <v>120</v>
      </c>
      <c r="Y162" s="403">
        <f ca="1">+Y159+Y160-T161</f>
        <v>31558000</v>
      </c>
      <c r="Z162" s="404"/>
      <c r="AA162" s="405"/>
      <c r="AB162" s="108"/>
    </row>
    <row r="163" spans="4:38" ht="26.25" customHeight="1" x14ac:dyDescent="0.3">
      <c r="D163" s="105"/>
      <c r="E163" s="163" t="s">
        <v>109</v>
      </c>
      <c r="F163" s="376" t="s">
        <v>123</v>
      </c>
      <c r="G163" s="377"/>
      <c r="H163" s="377"/>
      <c r="I163" s="377"/>
      <c r="J163" s="377"/>
      <c r="K163" s="377"/>
      <c r="L163" s="377"/>
      <c r="M163" s="377"/>
      <c r="N163" s="377"/>
      <c r="O163" s="377"/>
      <c r="P163" s="377"/>
      <c r="Q163" s="377"/>
      <c r="R163" s="378"/>
      <c r="S163" s="171">
        <v>110</v>
      </c>
      <c r="T163" s="400">
        <v>0</v>
      </c>
      <c r="U163" s="401"/>
      <c r="V163" s="401"/>
      <c r="W163" s="402"/>
      <c r="X163" s="223"/>
      <c r="Y163" s="224"/>
      <c r="Z163" s="224"/>
      <c r="AA163" s="225"/>
      <c r="AB163" s="108"/>
    </row>
    <row r="164" spans="4:38" ht="31.2" customHeight="1" x14ac:dyDescent="0.3">
      <c r="D164" s="105"/>
      <c r="E164" s="163" t="s">
        <v>110</v>
      </c>
      <c r="F164" s="392" t="s">
        <v>250</v>
      </c>
      <c r="G164" s="392"/>
      <c r="H164" s="392"/>
      <c r="I164" s="392"/>
      <c r="J164" s="392"/>
      <c r="K164" s="392"/>
      <c r="L164" s="392"/>
      <c r="M164" s="392"/>
      <c r="N164" s="392"/>
      <c r="O164" s="392"/>
      <c r="P164" s="392"/>
      <c r="Q164" s="392"/>
      <c r="R164" s="392"/>
      <c r="S164" s="161">
        <v>111</v>
      </c>
      <c r="T164" s="394">
        <v>0</v>
      </c>
      <c r="U164" s="394"/>
      <c r="V164" s="394"/>
      <c r="W164" s="394"/>
      <c r="X164" s="223"/>
      <c r="Y164" s="395"/>
      <c r="Z164" s="396"/>
      <c r="AA164" s="397"/>
      <c r="AB164" s="108"/>
    </row>
    <row r="165" spans="4:38" ht="37.5" customHeight="1" x14ac:dyDescent="0.3">
      <c r="D165" s="105"/>
      <c r="E165" s="163" t="s">
        <v>111</v>
      </c>
      <c r="F165" s="392" t="s">
        <v>251</v>
      </c>
      <c r="G165" s="392"/>
      <c r="H165" s="392"/>
      <c r="I165" s="392"/>
      <c r="J165" s="392"/>
      <c r="K165" s="392"/>
      <c r="L165" s="392"/>
      <c r="M165" s="392"/>
      <c r="N165" s="392"/>
      <c r="O165" s="392"/>
      <c r="P165" s="392"/>
      <c r="Q165" s="392"/>
      <c r="R165" s="392"/>
      <c r="S165" s="161">
        <v>112</v>
      </c>
      <c r="T165" s="394">
        <v>0</v>
      </c>
      <c r="U165" s="394"/>
      <c r="V165" s="394"/>
      <c r="W165" s="394"/>
      <c r="X165" s="223"/>
      <c r="Y165" s="395"/>
      <c r="Z165" s="396"/>
      <c r="AA165" s="397"/>
      <c r="AB165" s="108"/>
    </row>
    <row r="166" spans="4:38" ht="21" customHeight="1" x14ac:dyDescent="0.3">
      <c r="D166" s="105"/>
      <c r="E166" s="163" t="s">
        <v>124</v>
      </c>
      <c r="F166" s="392" t="s">
        <v>125</v>
      </c>
      <c r="G166" s="392"/>
      <c r="H166" s="392"/>
      <c r="I166" s="392"/>
      <c r="J166" s="392"/>
      <c r="K166" s="392"/>
      <c r="L166" s="392"/>
      <c r="M166" s="392"/>
      <c r="N166" s="392"/>
      <c r="O166" s="392"/>
      <c r="P166" s="392"/>
      <c r="Q166" s="392"/>
      <c r="R166" s="392"/>
      <c r="S166" s="161">
        <v>113</v>
      </c>
      <c r="T166" s="394">
        <v>0</v>
      </c>
      <c r="U166" s="394"/>
      <c r="V166" s="394"/>
      <c r="W166" s="394"/>
      <c r="X166" s="223"/>
      <c r="Y166" s="395"/>
      <c r="Z166" s="396"/>
      <c r="AA166" s="397"/>
      <c r="AB166" s="108"/>
    </row>
    <row r="167" spans="4:38" ht="21" customHeight="1" x14ac:dyDescent="0.3">
      <c r="D167" s="105"/>
      <c r="E167" s="163" t="s">
        <v>126</v>
      </c>
      <c r="F167" s="392" t="s">
        <v>127</v>
      </c>
      <c r="G167" s="392"/>
      <c r="H167" s="392"/>
      <c r="I167" s="392"/>
      <c r="J167" s="392"/>
      <c r="K167" s="392"/>
      <c r="L167" s="392"/>
      <c r="M167" s="392"/>
      <c r="N167" s="392"/>
      <c r="O167" s="392"/>
      <c r="P167" s="392"/>
      <c r="Q167" s="392"/>
      <c r="R167" s="392"/>
      <c r="S167" s="145"/>
      <c r="T167" s="395"/>
      <c r="U167" s="396"/>
      <c r="V167" s="396"/>
      <c r="W167" s="396"/>
      <c r="X167" s="222">
        <v>121</v>
      </c>
      <c r="Y167" s="398">
        <v>0</v>
      </c>
      <c r="Z167" s="398"/>
      <c r="AA167" s="399"/>
      <c r="AB167" s="108"/>
    </row>
    <row r="168" spans="4:38" ht="21" customHeight="1" x14ac:dyDescent="0.3">
      <c r="D168" s="105"/>
      <c r="E168" s="163" t="s">
        <v>128</v>
      </c>
      <c r="F168" s="383" t="s">
        <v>252</v>
      </c>
      <c r="G168" s="383"/>
      <c r="H168" s="383"/>
      <c r="I168" s="383"/>
      <c r="J168" s="383"/>
      <c r="K168" s="383"/>
      <c r="L168" s="383"/>
      <c r="M168" s="383"/>
      <c r="N168" s="383"/>
      <c r="O168" s="383"/>
      <c r="P168" s="383"/>
      <c r="Q168" s="383"/>
      <c r="R168" s="383"/>
      <c r="S168" s="161">
        <v>114</v>
      </c>
      <c r="T168" s="391">
        <f>SUM(T163:W166)</f>
        <v>0</v>
      </c>
      <c r="U168" s="391"/>
      <c r="V168" s="391"/>
      <c r="W168" s="391"/>
      <c r="X168" s="144">
        <v>122</v>
      </c>
      <c r="Y168" s="386">
        <f ca="1">+Y162+Y167</f>
        <v>31558000</v>
      </c>
      <c r="Z168" s="386"/>
      <c r="AA168" s="387"/>
      <c r="AB168" s="108"/>
      <c r="AC168" s="139"/>
    </row>
    <row r="169" spans="4:38" ht="36.6" customHeight="1" x14ac:dyDescent="0.3">
      <c r="D169" s="105"/>
      <c r="E169" s="163" t="s">
        <v>129</v>
      </c>
      <c r="F169" s="392" t="s">
        <v>253</v>
      </c>
      <c r="G169" s="392"/>
      <c r="H169" s="392"/>
      <c r="I169" s="392"/>
      <c r="J169" s="392"/>
      <c r="K169" s="392"/>
      <c r="L169" s="392"/>
      <c r="M169" s="392"/>
      <c r="N169" s="392"/>
      <c r="O169" s="392"/>
      <c r="P169" s="392"/>
      <c r="Q169" s="392"/>
      <c r="R169" s="392"/>
      <c r="S169" s="161">
        <v>115</v>
      </c>
      <c r="T169" s="391">
        <f ca="1">IF(T168&gt;Y168,T168-Y168,0)</f>
        <v>0</v>
      </c>
      <c r="U169" s="391"/>
      <c r="V169" s="391"/>
      <c r="W169" s="391"/>
      <c r="X169" s="164"/>
      <c r="Y169" s="384"/>
      <c r="Z169" s="385"/>
      <c r="AA169" s="393"/>
      <c r="AB169" s="108"/>
    </row>
    <row r="170" spans="4:38" ht="21" customHeight="1" x14ac:dyDescent="0.3">
      <c r="D170" s="105"/>
      <c r="E170" s="163" t="s">
        <v>130</v>
      </c>
      <c r="F170" s="383" t="s">
        <v>254</v>
      </c>
      <c r="G170" s="383"/>
      <c r="H170" s="383"/>
      <c r="I170" s="383"/>
      <c r="J170" s="383"/>
      <c r="K170" s="383"/>
      <c r="L170" s="383"/>
      <c r="M170" s="383"/>
      <c r="N170" s="383"/>
      <c r="O170" s="383"/>
      <c r="P170" s="383"/>
      <c r="Q170" s="383"/>
      <c r="R170" s="383"/>
      <c r="S170" s="145"/>
      <c r="T170" s="384"/>
      <c r="U170" s="385"/>
      <c r="V170" s="385"/>
      <c r="W170" s="385"/>
      <c r="X170" s="144">
        <v>123</v>
      </c>
      <c r="Y170" s="386">
        <f ca="1">IF(Y168&gt;T168,Y168-T168,0)</f>
        <v>31558000</v>
      </c>
      <c r="Z170" s="386"/>
      <c r="AA170" s="387"/>
      <c r="AB170" s="108"/>
      <c r="AC170" s="138"/>
      <c r="AD170" s="138"/>
    </row>
    <row r="171" spans="4:38" ht="3" customHeight="1" x14ac:dyDescent="0.3">
      <c r="D171" s="101"/>
      <c r="E171" s="159"/>
      <c r="F171" s="159"/>
      <c r="G171" s="159"/>
      <c r="H171" s="159"/>
      <c r="I171" s="159"/>
      <c r="J171" s="159"/>
      <c r="K171" s="159"/>
      <c r="L171" s="159"/>
      <c r="M171" s="159"/>
      <c r="N171" s="159"/>
      <c r="O171" s="159"/>
      <c r="P171" s="159"/>
      <c r="Q171" s="159"/>
      <c r="R171" s="159"/>
      <c r="S171" s="165"/>
      <c r="T171" s="159"/>
      <c r="U171" s="159"/>
      <c r="V171" s="159"/>
      <c r="W171" s="159"/>
      <c r="X171" s="159"/>
      <c r="Y171" s="159"/>
      <c r="Z171" s="159"/>
      <c r="AA171" s="159"/>
      <c r="AB171" s="104"/>
    </row>
    <row r="172" spans="4:38" ht="3" customHeight="1" x14ac:dyDescent="0.3">
      <c r="D172" s="134"/>
      <c r="E172" s="160"/>
      <c r="F172" s="160"/>
      <c r="G172" s="160"/>
      <c r="H172" s="160"/>
      <c r="I172" s="160"/>
      <c r="J172" s="160"/>
      <c r="K172" s="160"/>
      <c r="L172" s="160"/>
      <c r="M172" s="160"/>
      <c r="N172" s="160"/>
      <c r="O172" s="160"/>
      <c r="P172" s="160"/>
      <c r="Q172" s="160"/>
      <c r="R172" s="160"/>
      <c r="S172" s="160"/>
      <c r="T172" s="160"/>
      <c r="U172" s="160"/>
      <c r="V172" s="160"/>
      <c r="W172" s="160"/>
      <c r="X172" s="160"/>
      <c r="Y172" s="160"/>
      <c r="Z172" s="160"/>
      <c r="AA172" s="160"/>
      <c r="AB172" s="136"/>
    </row>
    <row r="173" spans="4:38" ht="3" customHeight="1" x14ac:dyDescent="0.3">
      <c r="D173" s="142"/>
      <c r="E173" s="172"/>
      <c r="F173" s="172"/>
      <c r="G173" s="172"/>
      <c r="H173" s="172"/>
      <c r="I173" s="172"/>
      <c r="J173" s="172"/>
      <c r="K173" s="172"/>
      <c r="L173" s="172"/>
      <c r="M173" s="172"/>
      <c r="N173" s="172"/>
      <c r="O173" s="172"/>
      <c r="P173" s="172"/>
      <c r="Q173" s="172"/>
      <c r="R173" s="172"/>
      <c r="S173" s="172"/>
      <c r="T173" s="172"/>
      <c r="U173" s="172"/>
      <c r="V173" s="172"/>
      <c r="W173" s="172"/>
      <c r="X173" s="172"/>
      <c r="Y173" s="172"/>
      <c r="Z173" s="172"/>
      <c r="AA173" s="172"/>
      <c r="AB173" s="132"/>
      <c r="AC173" s="133"/>
      <c r="AD173" s="133"/>
      <c r="AE173" s="133"/>
      <c r="AF173" s="133"/>
      <c r="AG173" s="133"/>
      <c r="AH173" s="133"/>
      <c r="AI173" s="133"/>
      <c r="AJ173" s="133"/>
      <c r="AK173" s="133"/>
      <c r="AL173" s="133"/>
    </row>
    <row r="174" spans="4:38" ht="3" customHeight="1" x14ac:dyDescent="0.3">
      <c r="D174" s="101"/>
      <c r="E174" s="159"/>
      <c r="F174" s="159"/>
      <c r="G174" s="159"/>
      <c r="H174" s="159"/>
      <c r="I174" s="159"/>
      <c r="J174" s="159"/>
      <c r="K174" s="159"/>
      <c r="L174" s="159"/>
      <c r="M174" s="159"/>
      <c r="N174" s="159"/>
      <c r="O174" s="159"/>
      <c r="P174" s="159"/>
      <c r="Q174" s="159"/>
      <c r="R174" s="159"/>
      <c r="S174" s="159"/>
      <c r="T174" s="159"/>
      <c r="U174" s="159"/>
      <c r="V174" s="159"/>
      <c r="W174" s="159"/>
      <c r="X174" s="165"/>
      <c r="Y174" s="159"/>
      <c r="Z174" s="159"/>
      <c r="AA174" s="159"/>
      <c r="AB174" s="104"/>
    </row>
    <row r="175" spans="4:38" ht="18.600000000000001" customHeight="1" x14ac:dyDescent="0.3">
      <c r="D175" s="105"/>
      <c r="E175" s="157" t="s">
        <v>87</v>
      </c>
      <c r="F175" s="380" t="s">
        <v>131</v>
      </c>
      <c r="G175" s="381"/>
      <c r="H175" s="381"/>
      <c r="I175" s="381"/>
      <c r="J175" s="381"/>
      <c r="K175" s="381"/>
      <c r="L175" s="381"/>
      <c r="M175" s="381"/>
      <c r="N175" s="381"/>
      <c r="O175" s="381"/>
      <c r="P175" s="381"/>
      <c r="Q175" s="381"/>
      <c r="R175" s="381"/>
      <c r="S175" s="381"/>
      <c r="T175" s="381"/>
      <c r="U175" s="381"/>
      <c r="V175" s="381"/>
      <c r="W175" s="382"/>
      <c r="X175" s="388" t="s">
        <v>36</v>
      </c>
      <c r="Y175" s="389"/>
      <c r="Z175" s="389"/>
      <c r="AA175" s="390"/>
      <c r="AB175" s="108"/>
    </row>
    <row r="176" spans="4:38" ht="18" customHeight="1" x14ac:dyDescent="0.3">
      <c r="D176" s="105"/>
      <c r="E176" s="158" t="s">
        <v>89</v>
      </c>
      <c r="F176" s="370" t="s">
        <v>132</v>
      </c>
      <c r="G176" s="371"/>
      <c r="H176" s="371"/>
      <c r="I176" s="371"/>
      <c r="J176" s="371"/>
      <c r="K176" s="371"/>
      <c r="L176" s="371"/>
      <c r="M176" s="371"/>
      <c r="N176" s="371"/>
      <c r="O176" s="371"/>
      <c r="P176" s="371"/>
      <c r="Q176" s="371"/>
      <c r="R176" s="371"/>
      <c r="S176" s="371"/>
      <c r="T176" s="371"/>
      <c r="U176" s="371"/>
      <c r="V176" s="371"/>
      <c r="W176" s="372"/>
      <c r="X176" s="144">
        <v>124</v>
      </c>
      <c r="Y176" s="379">
        <f ca="1">+Y162</f>
        <v>31558000</v>
      </c>
      <c r="Z176" s="379"/>
      <c r="AA176" s="379"/>
      <c r="AB176" s="108"/>
    </row>
    <row r="177" spans="4:28" ht="17.399999999999999" customHeight="1" x14ac:dyDescent="0.3">
      <c r="D177" s="105"/>
      <c r="E177" s="158" t="s">
        <v>91</v>
      </c>
      <c r="F177" s="370" t="s">
        <v>133</v>
      </c>
      <c r="G177" s="371"/>
      <c r="H177" s="371"/>
      <c r="I177" s="371"/>
      <c r="J177" s="371"/>
      <c r="K177" s="371"/>
      <c r="L177" s="371"/>
      <c r="M177" s="371"/>
      <c r="N177" s="371"/>
      <c r="O177" s="371"/>
      <c r="P177" s="371"/>
      <c r="Q177" s="371"/>
      <c r="R177" s="371"/>
      <c r="S177" s="371"/>
      <c r="T177" s="371"/>
      <c r="U177" s="371"/>
      <c r="V177" s="371"/>
      <c r="W177" s="372"/>
      <c r="X177" s="144">
        <v>125</v>
      </c>
      <c r="Y177" s="379">
        <f>+T164+T165</f>
        <v>0</v>
      </c>
      <c r="Z177" s="379"/>
      <c r="AA177" s="379"/>
      <c r="AB177" s="108"/>
    </row>
    <row r="178" spans="4:28" ht="26.4" customHeight="1" x14ac:dyDescent="0.3">
      <c r="D178" s="105"/>
      <c r="E178" s="158" t="s">
        <v>93</v>
      </c>
      <c r="F178" s="370" t="s">
        <v>134</v>
      </c>
      <c r="G178" s="371"/>
      <c r="H178" s="371"/>
      <c r="I178" s="371"/>
      <c r="J178" s="371"/>
      <c r="K178" s="371"/>
      <c r="L178" s="371"/>
      <c r="M178" s="371"/>
      <c r="N178" s="371"/>
      <c r="O178" s="371"/>
      <c r="P178" s="371"/>
      <c r="Q178" s="371"/>
      <c r="R178" s="371"/>
      <c r="S178" s="371"/>
      <c r="T178" s="371"/>
      <c r="U178" s="371"/>
      <c r="V178" s="371"/>
      <c r="W178" s="372"/>
      <c r="X178" s="144">
        <v>126</v>
      </c>
      <c r="Y178" s="379">
        <f ca="1">IF(Y176&gt;10000000, IF(Y176&gt;Y177,Y176-Y177,0),0)</f>
        <v>31558000</v>
      </c>
      <c r="Z178" s="379"/>
      <c r="AA178" s="379"/>
      <c r="AB178" s="108"/>
    </row>
    <row r="179" spans="4:28" ht="22.2" customHeight="1" x14ac:dyDescent="0.3">
      <c r="D179" s="105"/>
      <c r="E179" s="158" t="s">
        <v>95</v>
      </c>
      <c r="F179" s="376" t="s">
        <v>135</v>
      </c>
      <c r="G179" s="377"/>
      <c r="H179" s="377"/>
      <c r="I179" s="377"/>
      <c r="J179" s="377"/>
      <c r="K179" s="377"/>
      <c r="L179" s="377"/>
      <c r="M179" s="377"/>
      <c r="N179" s="377"/>
      <c r="O179" s="377"/>
      <c r="P179" s="377"/>
      <c r="Q179" s="377"/>
      <c r="R179" s="377"/>
      <c r="S179" s="377"/>
      <c r="T179" s="377"/>
      <c r="U179" s="377"/>
      <c r="V179" s="377"/>
      <c r="W179" s="378"/>
      <c r="X179" s="144">
        <v>127</v>
      </c>
      <c r="Y179" s="379">
        <f ca="1">IF(T169&gt;Y178,Y178,T169)</f>
        <v>0</v>
      </c>
      <c r="Z179" s="379"/>
      <c r="AA179" s="379"/>
      <c r="AB179" s="108"/>
    </row>
    <row r="180" spans="4:28" ht="19.8" customHeight="1" x14ac:dyDescent="0.3">
      <c r="D180" s="105"/>
      <c r="E180" s="158" t="s">
        <v>107</v>
      </c>
      <c r="F180" s="376" t="s">
        <v>136</v>
      </c>
      <c r="G180" s="377"/>
      <c r="H180" s="377"/>
      <c r="I180" s="377"/>
      <c r="J180" s="377"/>
      <c r="K180" s="377"/>
      <c r="L180" s="377"/>
      <c r="M180" s="377"/>
      <c r="N180" s="377"/>
      <c r="O180" s="377"/>
      <c r="P180" s="377"/>
      <c r="Q180" s="377"/>
      <c r="R180" s="377"/>
      <c r="S180" s="377"/>
      <c r="T180" s="377"/>
      <c r="U180" s="377"/>
      <c r="V180" s="377"/>
      <c r="W180" s="378"/>
      <c r="X180" s="144">
        <v>128</v>
      </c>
      <c r="Y180" s="379">
        <f ca="1">+(Y178-Y179)*25%</f>
        <v>7889500</v>
      </c>
      <c r="Z180" s="379"/>
      <c r="AA180" s="379"/>
      <c r="AB180" s="108"/>
    </row>
    <row r="181" spans="4:28" ht="4.2" customHeight="1" x14ac:dyDescent="0.3">
      <c r="D181" s="101"/>
      <c r="E181" s="159"/>
      <c r="F181" s="159"/>
      <c r="G181" s="159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  <c r="W181" s="159"/>
      <c r="X181" s="159"/>
      <c r="Y181" s="159"/>
      <c r="Z181" s="159"/>
      <c r="AA181" s="159"/>
      <c r="AB181" s="104"/>
    </row>
    <row r="182" spans="4:28" ht="2.4" customHeight="1" x14ac:dyDescent="0.3">
      <c r="D182" s="142"/>
      <c r="E182" s="172"/>
      <c r="F182" s="172"/>
      <c r="G182" s="172"/>
      <c r="H182" s="172"/>
      <c r="I182" s="172"/>
      <c r="J182" s="172"/>
      <c r="K182" s="172"/>
      <c r="L182" s="172"/>
      <c r="M182" s="172"/>
      <c r="N182" s="172"/>
      <c r="O182" s="172"/>
      <c r="P182" s="172"/>
      <c r="Q182" s="172"/>
      <c r="R182" s="172"/>
      <c r="S182" s="172"/>
      <c r="T182" s="172"/>
      <c r="U182" s="172"/>
      <c r="V182" s="172"/>
      <c r="W182" s="172"/>
      <c r="X182" s="172"/>
      <c r="Y182" s="172"/>
      <c r="Z182" s="172"/>
      <c r="AA182" s="172"/>
      <c r="AB182" s="143"/>
    </row>
    <row r="183" spans="4:28" ht="3" customHeight="1" x14ac:dyDescent="0.3">
      <c r="D183" s="142"/>
      <c r="E183" s="160"/>
      <c r="F183" s="160"/>
      <c r="G183" s="160"/>
      <c r="H183" s="160"/>
      <c r="I183" s="160"/>
      <c r="J183" s="160"/>
      <c r="K183" s="160"/>
      <c r="L183" s="160"/>
      <c r="M183" s="160"/>
      <c r="N183" s="160"/>
      <c r="O183" s="160"/>
      <c r="P183" s="160"/>
      <c r="Q183" s="160"/>
      <c r="R183" s="160"/>
      <c r="S183" s="160"/>
      <c r="T183" s="160"/>
      <c r="U183" s="160"/>
      <c r="V183" s="160"/>
      <c r="W183" s="160"/>
      <c r="X183" s="160"/>
      <c r="Y183" s="160"/>
      <c r="Z183" s="160"/>
      <c r="AA183" s="160"/>
      <c r="AB183" s="136"/>
    </row>
    <row r="184" spans="4:28" ht="3" customHeight="1" x14ac:dyDescent="0.3">
      <c r="D184" s="101"/>
      <c r="E184" s="159"/>
      <c r="F184" s="159"/>
      <c r="G184" s="159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  <c r="W184" s="159"/>
      <c r="X184" s="159"/>
      <c r="Y184" s="159"/>
      <c r="Z184" s="159"/>
      <c r="AA184" s="159"/>
      <c r="AB184" s="104"/>
    </row>
    <row r="185" spans="4:28" ht="15" customHeight="1" x14ac:dyDescent="0.3">
      <c r="D185" s="105"/>
      <c r="E185" s="157" t="s">
        <v>87</v>
      </c>
      <c r="F185" s="380" t="s">
        <v>137</v>
      </c>
      <c r="G185" s="381"/>
      <c r="H185" s="381"/>
      <c r="I185" s="381"/>
      <c r="J185" s="381"/>
      <c r="K185" s="381"/>
      <c r="L185" s="381"/>
      <c r="M185" s="381"/>
      <c r="N185" s="381"/>
      <c r="O185" s="381"/>
      <c r="P185" s="381"/>
      <c r="Q185" s="381"/>
      <c r="R185" s="381"/>
      <c r="S185" s="381"/>
      <c r="T185" s="381"/>
      <c r="U185" s="381"/>
      <c r="V185" s="381"/>
      <c r="W185" s="381"/>
      <c r="X185" s="381"/>
      <c r="Y185" s="381"/>
      <c r="Z185" s="381"/>
      <c r="AA185" s="382"/>
      <c r="AB185" s="108"/>
    </row>
    <row r="186" spans="4:28" ht="15" customHeight="1" x14ac:dyDescent="0.3">
      <c r="D186" s="105"/>
      <c r="E186" s="173" t="s">
        <v>89</v>
      </c>
      <c r="F186" s="370" t="s">
        <v>138</v>
      </c>
      <c r="G186" s="371"/>
      <c r="H186" s="371"/>
      <c r="I186" s="371"/>
      <c r="J186" s="371"/>
      <c r="K186" s="371"/>
      <c r="L186" s="371"/>
      <c r="M186" s="371"/>
      <c r="N186" s="371"/>
      <c r="O186" s="371"/>
      <c r="P186" s="371"/>
      <c r="Q186" s="371"/>
      <c r="R186" s="371"/>
      <c r="S186" s="371"/>
      <c r="T186" s="371"/>
      <c r="U186" s="371"/>
      <c r="V186" s="371"/>
      <c r="W186" s="372"/>
      <c r="X186" s="174">
        <v>129</v>
      </c>
      <c r="Y186" s="373"/>
      <c r="Z186" s="374"/>
      <c r="AA186" s="375"/>
      <c r="AB186" s="108"/>
    </row>
    <row r="187" spans="4:28" ht="15" customHeight="1" x14ac:dyDescent="0.3">
      <c r="D187" s="105"/>
      <c r="E187" s="173" t="s">
        <v>91</v>
      </c>
      <c r="F187" s="370" t="s">
        <v>139</v>
      </c>
      <c r="G187" s="371"/>
      <c r="H187" s="371"/>
      <c r="I187" s="371"/>
      <c r="J187" s="371"/>
      <c r="K187" s="371"/>
      <c r="L187" s="371"/>
      <c r="M187" s="371"/>
      <c r="N187" s="371"/>
      <c r="O187" s="371"/>
      <c r="P187" s="371"/>
      <c r="Q187" s="371"/>
      <c r="R187" s="371"/>
      <c r="S187" s="371"/>
      <c r="T187" s="371"/>
      <c r="U187" s="371"/>
      <c r="V187" s="371"/>
      <c r="W187" s="372"/>
      <c r="X187" s="174">
        <v>130</v>
      </c>
      <c r="Y187" s="373"/>
      <c r="Z187" s="374"/>
      <c r="AA187" s="375"/>
      <c r="AB187" s="108"/>
    </row>
    <row r="188" spans="4:28" ht="15" customHeight="1" x14ac:dyDescent="0.3">
      <c r="D188" s="105"/>
      <c r="E188" s="173" t="s">
        <v>93</v>
      </c>
      <c r="F188" s="370" t="s">
        <v>140</v>
      </c>
      <c r="G188" s="371"/>
      <c r="H188" s="371"/>
      <c r="I188" s="371"/>
      <c r="J188" s="371"/>
      <c r="K188" s="371"/>
      <c r="L188" s="371"/>
      <c r="M188" s="371"/>
      <c r="N188" s="371"/>
      <c r="O188" s="371"/>
      <c r="P188" s="371"/>
      <c r="Q188" s="371"/>
      <c r="R188" s="371"/>
      <c r="S188" s="371"/>
      <c r="T188" s="371"/>
      <c r="U188" s="371"/>
      <c r="V188" s="371"/>
      <c r="W188" s="372"/>
      <c r="X188" s="174">
        <v>131</v>
      </c>
      <c r="Y188" s="373"/>
      <c r="Z188" s="374"/>
      <c r="AA188" s="375"/>
      <c r="AB188" s="108"/>
    </row>
    <row r="189" spans="4:28" ht="15" customHeight="1" x14ac:dyDescent="0.3">
      <c r="D189" s="105"/>
      <c r="E189" s="173" t="s">
        <v>95</v>
      </c>
      <c r="F189" s="370" t="s">
        <v>141</v>
      </c>
      <c r="G189" s="371"/>
      <c r="H189" s="371"/>
      <c r="I189" s="371"/>
      <c r="J189" s="371"/>
      <c r="K189" s="371"/>
      <c r="L189" s="371"/>
      <c r="M189" s="371"/>
      <c r="N189" s="371"/>
      <c r="O189" s="371"/>
      <c r="P189" s="371"/>
      <c r="Q189" s="371"/>
      <c r="R189" s="371"/>
      <c r="S189" s="371"/>
      <c r="T189" s="371"/>
      <c r="U189" s="371"/>
      <c r="V189" s="371"/>
      <c r="W189" s="372"/>
      <c r="X189" s="174">
        <v>132</v>
      </c>
      <c r="Y189" s="373"/>
      <c r="Z189" s="374"/>
      <c r="AA189" s="375"/>
      <c r="AB189" s="108"/>
    </row>
    <row r="190" spans="4:28" ht="15" customHeight="1" x14ac:dyDescent="0.3">
      <c r="D190" s="105"/>
      <c r="E190" s="173" t="s">
        <v>107</v>
      </c>
      <c r="F190" s="370" t="s">
        <v>142</v>
      </c>
      <c r="G190" s="371"/>
      <c r="H190" s="371"/>
      <c r="I190" s="371"/>
      <c r="J190" s="371"/>
      <c r="K190" s="371"/>
      <c r="L190" s="371"/>
      <c r="M190" s="371"/>
      <c r="N190" s="371"/>
      <c r="O190" s="371"/>
      <c r="P190" s="371"/>
      <c r="Q190" s="371"/>
      <c r="R190" s="371"/>
      <c r="S190" s="371"/>
      <c r="T190" s="371"/>
      <c r="U190" s="371"/>
      <c r="V190" s="371"/>
      <c r="W190" s="372">
        <v>222</v>
      </c>
      <c r="X190" s="174">
        <v>133</v>
      </c>
      <c r="Y190" s="373"/>
      <c r="Z190" s="374"/>
      <c r="AA190" s="375"/>
      <c r="AB190" s="108"/>
    </row>
    <row r="191" spans="4:28" ht="3" customHeight="1" x14ac:dyDescent="0.3">
      <c r="D191" s="101"/>
      <c r="E191" s="159"/>
      <c r="F191" s="159"/>
      <c r="G191" s="159"/>
      <c r="H191" s="159"/>
      <c r="I191" s="159"/>
      <c r="J191" s="159"/>
      <c r="K191" s="159"/>
      <c r="L191" s="159"/>
      <c r="M191" s="159"/>
      <c r="N191" s="159"/>
      <c r="O191" s="159"/>
      <c r="P191" s="159"/>
      <c r="Q191" s="159"/>
      <c r="R191" s="159"/>
      <c r="S191" s="159"/>
      <c r="T191" s="159"/>
      <c r="U191" s="159"/>
      <c r="V191" s="159"/>
      <c r="W191" s="159"/>
      <c r="X191" s="159"/>
      <c r="Y191" s="159"/>
      <c r="Z191" s="159"/>
      <c r="AA191" s="159"/>
      <c r="AB191" s="104"/>
    </row>
    <row r="192" spans="4:28" ht="6.6" customHeight="1" x14ac:dyDescent="0.3">
      <c r="D192" s="134"/>
      <c r="E192" s="160"/>
      <c r="F192" s="160"/>
      <c r="G192" s="160"/>
      <c r="H192" s="160"/>
      <c r="I192" s="160"/>
      <c r="J192" s="160"/>
      <c r="K192" s="160"/>
      <c r="L192" s="160"/>
      <c r="M192" s="160"/>
      <c r="N192" s="160"/>
      <c r="O192" s="160"/>
      <c r="P192" s="160"/>
      <c r="Q192" s="160"/>
      <c r="R192" s="160"/>
      <c r="S192" s="160"/>
      <c r="T192" s="160"/>
      <c r="U192" s="160"/>
      <c r="V192" s="160"/>
      <c r="W192" s="160"/>
      <c r="X192" s="160"/>
      <c r="Y192" s="160"/>
      <c r="Z192" s="160"/>
      <c r="AA192" s="160"/>
      <c r="AB192" s="136"/>
    </row>
    <row r="193" spans="4:28" ht="3" customHeight="1" x14ac:dyDescent="0.3">
      <c r="D193" s="101"/>
      <c r="E193" s="159"/>
      <c r="F193" s="159"/>
      <c r="G193" s="159"/>
      <c r="H193" s="159"/>
      <c r="I193" s="159"/>
      <c r="J193" s="159"/>
      <c r="K193" s="159"/>
      <c r="L193" s="159"/>
      <c r="M193" s="159"/>
      <c r="N193" s="159"/>
      <c r="O193" s="159"/>
      <c r="P193" s="159"/>
      <c r="Q193" s="159"/>
      <c r="R193" s="159"/>
      <c r="S193" s="159"/>
      <c r="T193" s="159"/>
      <c r="U193" s="159"/>
      <c r="V193" s="159"/>
      <c r="W193" s="159"/>
      <c r="X193" s="159"/>
      <c r="Y193" s="159"/>
      <c r="Z193" s="159"/>
      <c r="AA193" s="159"/>
      <c r="AB193" s="104"/>
    </row>
    <row r="194" spans="4:28" x14ac:dyDescent="0.3">
      <c r="D194" s="3"/>
      <c r="E194" s="368" t="s">
        <v>255</v>
      </c>
      <c r="F194" s="369"/>
      <c r="G194" s="369"/>
      <c r="H194" s="369"/>
      <c r="I194" s="369"/>
      <c r="J194" s="369"/>
      <c r="K194" s="369"/>
      <c r="L194" s="369"/>
      <c r="M194" s="369"/>
      <c r="N194" s="369"/>
      <c r="O194" s="369"/>
      <c r="P194" s="369"/>
      <c r="Q194" s="369"/>
      <c r="R194" s="369"/>
      <c r="S194" s="369"/>
      <c r="T194" s="369"/>
      <c r="U194" s="369"/>
      <c r="V194" s="369"/>
      <c r="W194" s="369"/>
      <c r="X194" s="369"/>
      <c r="Y194" s="369"/>
      <c r="Z194" s="369"/>
      <c r="AA194" s="369"/>
      <c r="AB194" s="3"/>
    </row>
    <row r="195" spans="4:28" x14ac:dyDescent="0.3">
      <c r="D195" s="3"/>
      <c r="E195" s="369"/>
      <c r="F195" s="369"/>
      <c r="G195" s="369"/>
      <c r="H195" s="369"/>
      <c r="I195" s="369"/>
      <c r="J195" s="369"/>
      <c r="K195" s="369"/>
      <c r="L195" s="369"/>
      <c r="M195" s="369"/>
      <c r="N195" s="369"/>
      <c r="O195" s="369"/>
      <c r="P195" s="369"/>
      <c r="Q195" s="369"/>
      <c r="R195" s="369"/>
      <c r="S195" s="369"/>
      <c r="T195" s="369"/>
      <c r="U195" s="369"/>
      <c r="V195" s="369"/>
      <c r="W195" s="369"/>
      <c r="X195" s="369"/>
      <c r="Y195" s="369"/>
      <c r="Z195" s="369"/>
      <c r="AA195" s="369"/>
      <c r="AB195" s="3"/>
    </row>
    <row r="196" spans="4:28" ht="3" customHeight="1" x14ac:dyDescent="0.3"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</sheetData>
  <sheetProtection algorithmName="SHA-512" hashValue="ixFlb/LoKf5OF/ukHB6JQzOZVAOrdWIkjkv1+O7aE+yK+XwmL4ADqwPG9vRIYA7TEACXxG9y+oKPYGOt9AxDCw==" saltValue="XC7PKbsLO4u6OxhGRzbioQ==" spinCount="100000" sheet="1" objects="1" scenarios="1"/>
  <protectedRanges>
    <protectedRange sqref="AC4:AD8" name="Rango1"/>
  </protectedRanges>
  <mergeCells count="381">
    <mergeCell ref="G3:Q3"/>
    <mergeCell ref="R3:AA3"/>
    <mergeCell ref="G4:I4"/>
    <mergeCell ref="J4:Q4"/>
    <mergeCell ref="R4:S4"/>
    <mergeCell ref="T4:Y4"/>
    <mergeCell ref="S10:AA10"/>
    <mergeCell ref="E11:F12"/>
    <mergeCell ref="G11:G13"/>
    <mergeCell ref="H11:H13"/>
    <mergeCell ref="I11:Q12"/>
    <mergeCell ref="R11:R13"/>
    <mergeCell ref="U11:Z11"/>
    <mergeCell ref="V12:Y12"/>
    <mergeCell ref="E5:F10"/>
    <mergeCell ref="G5:Q5"/>
    <mergeCell ref="R5:AA5"/>
    <mergeCell ref="G6:Q6"/>
    <mergeCell ref="R6:AA6"/>
    <mergeCell ref="G7:AA7"/>
    <mergeCell ref="G8:AA8"/>
    <mergeCell ref="I9:Q9"/>
    <mergeCell ref="R9:AA9"/>
    <mergeCell ref="I10:Q10"/>
    <mergeCell ref="E28:R28"/>
    <mergeCell ref="T28:W28"/>
    <mergeCell ref="Y28:AA28"/>
    <mergeCell ref="E29:R29"/>
    <mergeCell ref="T29:W29"/>
    <mergeCell ref="Y29:AA29"/>
    <mergeCell ref="D16:V16"/>
    <mergeCell ref="W16:AB16"/>
    <mergeCell ref="E19:AA21"/>
    <mergeCell ref="E25:AA25"/>
    <mergeCell ref="E26:R27"/>
    <mergeCell ref="S26:W26"/>
    <mergeCell ref="X26:AA26"/>
    <mergeCell ref="S27:W27"/>
    <mergeCell ref="X27:AA27"/>
    <mergeCell ref="E32:R32"/>
    <mergeCell ref="T32:W32"/>
    <mergeCell ref="Y32:AA32"/>
    <mergeCell ref="E33:R33"/>
    <mergeCell ref="T33:W33"/>
    <mergeCell ref="E34:R34"/>
    <mergeCell ref="T34:W34"/>
    <mergeCell ref="E30:R30"/>
    <mergeCell ref="T30:W30"/>
    <mergeCell ref="Y30:AA30"/>
    <mergeCell ref="E31:R31"/>
    <mergeCell ref="T31:W31"/>
    <mergeCell ref="Y31:AA31"/>
    <mergeCell ref="Y37:AA37"/>
    <mergeCell ref="E38:R38"/>
    <mergeCell ref="T38:W38"/>
    <mergeCell ref="Y38:AA38"/>
    <mergeCell ref="E39:R39"/>
    <mergeCell ref="T39:W39"/>
    <mergeCell ref="Y39:AA39"/>
    <mergeCell ref="E35:R35"/>
    <mergeCell ref="T35:W35"/>
    <mergeCell ref="E36:R36"/>
    <mergeCell ref="T36:W36"/>
    <mergeCell ref="E37:R37"/>
    <mergeCell ref="T37:W37"/>
    <mergeCell ref="E43:R43"/>
    <mergeCell ref="T43:W43"/>
    <mergeCell ref="Y43:AA43"/>
    <mergeCell ref="E44:R44"/>
    <mergeCell ref="T44:W44"/>
    <mergeCell ref="Y44:AA44"/>
    <mergeCell ref="E40:R40"/>
    <mergeCell ref="T40:W40"/>
    <mergeCell ref="E41:R41"/>
    <mergeCell ref="T41:W41"/>
    <mergeCell ref="Y41:AA41"/>
    <mergeCell ref="E42:R42"/>
    <mergeCell ref="T42:W42"/>
    <mergeCell ref="Y42:AA42"/>
    <mergeCell ref="E48:R48"/>
    <mergeCell ref="T48:W48"/>
    <mergeCell ref="E49:R49"/>
    <mergeCell ref="T49:W49"/>
    <mergeCell ref="E50:R50"/>
    <mergeCell ref="T50:W50"/>
    <mergeCell ref="E45:R45"/>
    <mergeCell ref="T45:W45"/>
    <mergeCell ref="Y45:AA45"/>
    <mergeCell ref="E46:R46"/>
    <mergeCell ref="T46:W46"/>
    <mergeCell ref="E47:R47"/>
    <mergeCell ref="T47:W47"/>
    <mergeCell ref="E53:R53"/>
    <mergeCell ref="S53:W53"/>
    <mergeCell ref="X53:AA53"/>
    <mergeCell ref="E54:R54"/>
    <mergeCell ref="T54:W54"/>
    <mergeCell ref="Y54:AA54"/>
    <mergeCell ref="E51:R51"/>
    <mergeCell ref="T51:W51"/>
    <mergeCell ref="Y51:AA51"/>
    <mergeCell ref="E52:R52"/>
    <mergeCell ref="T52:W52"/>
    <mergeCell ref="Y52:AA52"/>
    <mergeCell ref="E58:R58"/>
    <mergeCell ref="T58:W58"/>
    <mergeCell ref="E59:R59"/>
    <mergeCell ref="T59:W59"/>
    <mergeCell ref="E60:R60"/>
    <mergeCell ref="T60:W60"/>
    <mergeCell ref="E55:R55"/>
    <mergeCell ref="T55:W55"/>
    <mergeCell ref="Y55:AA55"/>
    <mergeCell ref="E56:R56"/>
    <mergeCell ref="T56:W56"/>
    <mergeCell ref="E57:R57"/>
    <mergeCell ref="T57:W57"/>
    <mergeCell ref="E64:R64"/>
    <mergeCell ref="T64:W64"/>
    <mergeCell ref="Y64:AA64"/>
    <mergeCell ref="E65:R65"/>
    <mergeCell ref="S65:W65"/>
    <mergeCell ref="X65:AA65"/>
    <mergeCell ref="E61:R61"/>
    <mergeCell ref="T61:W61"/>
    <mergeCell ref="E62:R62"/>
    <mergeCell ref="T62:W62"/>
    <mergeCell ref="Y62:AA62"/>
    <mergeCell ref="E63:R63"/>
    <mergeCell ref="T63:W63"/>
    <mergeCell ref="Y63:AA63"/>
    <mergeCell ref="E68:R68"/>
    <mergeCell ref="T68:W68"/>
    <mergeCell ref="Y68:AA68"/>
    <mergeCell ref="E69:R69"/>
    <mergeCell ref="T69:W69"/>
    <mergeCell ref="Y69:AA69"/>
    <mergeCell ref="E66:R66"/>
    <mergeCell ref="T66:W66"/>
    <mergeCell ref="Y66:AA66"/>
    <mergeCell ref="E67:R67"/>
    <mergeCell ref="T67:W67"/>
    <mergeCell ref="Y67:AA67"/>
    <mergeCell ref="E72:R72"/>
    <mergeCell ref="T72:W72"/>
    <mergeCell ref="Y72:AA72"/>
    <mergeCell ref="E73:R73"/>
    <mergeCell ref="T73:W73"/>
    <mergeCell ref="Y73:AA73"/>
    <mergeCell ref="E70:R70"/>
    <mergeCell ref="T70:W70"/>
    <mergeCell ref="Y70:AA70"/>
    <mergeCell ref="E71:R71"/>
    <mergeCell ref="T71:W71"/>
    <mergeCell ref="Y71:AA71"/>
    <mergeCell ref="E76:R76"/>
    <mergeCell ref="T76:W76"/>
    <mergeCell ref="Y76:AA76"/>
    <mergeCell ref="E77:R77"/>
    <mergeCell ref="T77:W77"/>
    <mergeCell ref="Y77:AA77"/>
    <mergeCell ref="E74:R74"/>
    <mergeCell ref="T74:W74"/>
    <mergeCell ref="Y74:AA74"/>
    <mergeCell ref="E75:R75"/>
    <mergeCell ref="T75:W75"/>
    <mergeCell ref="Y75:AA75"/>
    <mergeCell ref="E80:R80"/>
    <mergeCell ref="T80:W80"/>
    <mergeCell ref="Y80:AA80"/>
    <mergeCell ref="E81:R81"/>
    <mergeCell ref="T81:W81"/>
    <mergeCell ref="E82:R82"/>
    <mergeCell ref="T82:W82"/>
    <mergeCell ref="E78:R78"/>
    <mergeCell ref="T78:W78"/>
    <mergeCell ref="Y78:AA78"/>
    <mergeCell ref="E79:R79"/>
    <mergeCell ref="T79:W79"/>
    <mergeCell ref="Y79:AA79"/>
    <mergeCell ref="E86:R86"/>
    <mergeCell ref="T86:W86"/>
    <mergeCell ref="E87:R87"/>
    <mergeCell ref="T87:W87"/>
    <mergeCell ref="E88:R88"/>
    <mergeCell ref="T88:W88"/>
    <mergeCell ref="E83:R83"/>
    <mergeCell ref="T83:W83"/>
    <mergeCell ref="E84:R84"/>
    <mergeCell ref="T84:W84"/>
    <mergeCell ref="E85:R85"/>
    <mergeCell ref="T85:W85"/>
    <mergeCell ref="E92:R92"/>
    <mergeCell ref="T92:W92"/>
    <mergeCell ref="Y92:AA92"/>
    <mergeCell ref="E93:R93"/>
    <mergeCell ref="T93:W93"/>
    <mergeCell ref="Y93:AA93"/>
    <mergeCell ref="E89:R89"/>
    <mergeCell ref="T89:W89"/>
    <mergeCell ref="E90:R90"/>
    <mergeCell ref="T90:W90"/>
    <mergeCell ref="E91:R91"/>
    <mergeCell ref="T91:W91"/>
    <mergeCell ref="E97:R97"/>
    <mergeCell ref="T97:W97"/>
    <mergeCell ref="E98:R98"/>
    <mergeCell ref="T98:W98"/>
    <mergeCell ref="Y98:AA98"/>
    <mergeCell ref="E99:R99"/>
    <mergeCell ref="T99:W99"/>
    <mergeCell ref="Y99:AA99"/>
    <mergeCell ref="E94:R94"/>
    <mergeCell ref="T94:W94"/>
    <mergeCell ref="E95:R95"/>
    <mergeCell ref="T95:W95"/>
    <mergeCell ref="E96:R96"/>
    <mergeCell ref="T96:W96"/>
    <mergeCell ref="E102:R102"/>
    <mergeCell ref="T102:W102"/>
    <mergeCell ref="Y102:AA102"/>
    <mergeCell ref="E103:R103"/>
    <mergeCell ref="T103:W103"/>
    <mergeCell ref="Y103:AA103"/>
    <mergeCell ref="E100:R100"/>
    <mergeCell ref="T100:W100"/>
    <mergeCell ref="Y100:AA100"/>
    <mergeCell ref="E101:R101"/>
    <mergeCell ref="T101:W101"/>
    <mergeCell ref="Y101:AA101"/>
    <mergeCell ref="E106:R106"/>
    <mergeCell ref="T106:W106"/>
    <mergeCell ref="Y106:AA106"/>
    <mergeCell ref="F110:W110"/>
    <mergeCell ref="X110:AA110"/>
    <mergeCell ref="F111:W111"/>
    <mergeCell ref="Y111:AA111"/>
    <mergeCell ref="E104:R104"/>
    <mergeCell ref="T104:W104"/>
    <mergeCell ref="Y104:AA104"/>
    <mergeCell ref="E105:R105"/>
    <mergeCell ref="T105:W105"/>
    <mergeCell ref="Y105:AA105"/>
    <mergeCell ref="AD119:AG126"/>
    <mergeCell ref="F120:R120"/>
    <mergeCell ref="T120:W120"/>
    <mergeCell ref="Y120:AA120"/>
    <mergeCell ref="F121:R121"/>
    <mergeCell ref="F112:W112"/>
    <mergeCell ref="Y112:AA112"/>
    <mergeCell ref="F113:W113"/>
    <mergeCell ref="Y113:AA113"/>
    <mergeCell ref="F114:W114"/>
    <mergeCell ref="Y114:AA114"/>
    <mergeCell ref="T121:W121"/>
    <mergeCell ref="Y121:AA121"/>
    <mergeCell ref="E125:E126"/>
    <mergeCell ref="F125:R126"/>
    <mergeCell ref="S125:AA125"/>
    <mergeCell ref="S126:W126"/>
    <mergeCell ref="X126:AA126"/>
    <mergeCell ref="E118:E119"/>
    <mergeCell ref="F118:R119"/>
    <mergeCell ref="S118:AA118"/>
    <mergeCell ref="S119:W119"/>
    <mergeCell ref="X119:AA119"/>
    <mergeCell ref="AD129:AG133"/>
    <mergeCell ref="F130:R130"/>
    <mergeCell ref="T130:W130"/>
    <mergeCell ref="Y130:AA130"/>
    <mergeCell ref="F131:R131"/>
    <mergeCell ref="T131:W131"/>
    <mergeCell ref="Y131:AA131"/>
    <mergeCell ref="F127:R127"/>
    <mergeCell ref="T127:W127"/>
    <mergeCell ref="Y127:AA127"/>
    <mergeCell ref="F128:R128"/>
    <mergeCell ref="T128:W128"/>
    <mergeCell ref="Y128:AA128"/>
    <mergeCell ref="F132:R132"/>
    <mergeCell ref="T132:W132"/>
    <mergeCell ref="Y132:AA132"/>
    <mergeCell ref="F133:R133"/>
    <mergeCell ref="T133:W133"/>
    <mergeCell ref="Y133:AA133"/>
    <mergeCell ref="F129:R129"/>
    <mergeCell ref="T129:W129"/>
    <mergeCell ref="Y129:AA129"/>
    <mergeCell ref="E140:E141"/>
    <mergeCell ref="F140:R141"/>
    <mergeCell ref="S140:AA140"/>
    <mergeCell ref="S141:W141"/>
    <mergeCell ref="X141:AA141"/>
    <mergeCell ref="F142:R142"/>
    <mergeCell ref="T142:W142"/>
    <mergeCell ref="Y142:AA142"/>
    <mergeCell ref="F134:R134"/>
    <mergeCell ref="T134:W134"/>
    <mergeCell ref="Y134:AA134"/>
    <mergeCell ref="F135:R135"/>
    <mergeCell ref="T135:W135"/>
    <mergeCell ref="Y135:AA135"/>
    <mergeCell ref="E148:E149"/>
    <mergeCell ref="F148:AA149"/>
    <mergeCell ref="F150:W150"/>
    <mergeCell ref="Y150:AA150"/>
    <mergeCell ref="F151:W151"/>
    <mergeCell ref="Y151:AA151"/>
    <mergeCell ref="F143:R143"/>
    <mergeCell ref="T143:W143"/>
    <mergeCell ref="Y143:AA143"/>
    <mergeCell ref="F144:R144"/>
    <mergeCell ref="T144:W144"/>
    <mergeCell ref="Y144:AA144"/>
    <mergeCell ref="F158:R158"/>
    <mergeCell ref="T158:W158"/>
    <mergeCell ref="Y158:AA158"/>
    <mergeCell ref="F159:R159"/>
    <mergeCell ref="T159:W159"/>
    <mergeCell ref="Y159:AA159"/>
    <mergeCell ref="E155:E156"/>
    <mergeCell ref="F155:R156"/>
    <mergeCell ref="S155:AA155"/>
    <mergeCell ref="S156:W156"/>
    <mergeCell ref="X156:AA156"/>
    <mergeCell ref="F157:R157"/>
    <mergeCell ref="T157:W157"/>
    <mergeCell ref="Y157:AA157"/>
    <mergeCell ref="F163:R163"/>
    <mergeCell ref="T163:W163"/>
    <mergeCell ref="F164:R164"/>
    <mergeCell ref="T164:W164"/>
    <mergeCell ref="Y164:AA164"/>
    <mergeCell ref="F165:R165"/>
    <mergeCell ref="T165:W165"/>
    <mergeCell ref="Y165:AA165"/>
    <mergeCell ref="F160:R160"/>
    <mergeCell ref="Y160:AA160"/>
    <mergeCell ref="F161:R161"/>
    <mergeCell ref="T161:W161"/>
    <mergeCell ref="F162:R162"/>
    <mergeCell ref="Y162:AA162"/>
    <mergeCell ref="F168:R168"/>
    <mergeCell ref="T168:W168"/>
    <mergeCell ref="Y168:AA168"/>
    <mergeCell ref="F169:R169"/>
    <mergeCell ref="T169:W169"/>
    <mergeCell ref="Y169:AA169"/>
    <mergeCell ref="F166:R166"/>
    <mergeCell ref="T166:W166"/>
    <mergeCell ref="Y166:AA166"/>
    <mergeCell ref="F167:R167"/>
    <mergeCell ref="T167:W167"/>
    <mergeCell ref="Y167:AA167"/>
    <mergeCell ref="F177:W177"/>
    <mergeCell ref="Y177:AA177"/>
    <mergeCell ref="F178:W178"/>
    <mergeCell ref="Y178:AA178"/>
    <mergeCell ref="F179:W179"/>
    <mergeCell ref="Y179:AA179"/>
    <mergeCell ref="F170:R170"/>
    <mergeCell ref="T170:W170"/>
    <mergeCell ref="Y170:AA170"/>
    <mergeCell ref="F175:W175"/>
    <mergeCell ref="X175:AA175"/>
    <mergeCell ref="F176:W176"/>
    <mergeCell ref="Y176:AA176"/>
    <mergeCell ref="E194:AA195"/>
    <mergeCell ref="F188:W188"/>
    <mergeCell ref="Y188:AA188"/>
    <mergeCell ref="F189:W189"/>
    <mergeCell ref="Y189:AA189"/>
    <mergeCell ref="F190:W190"/>
    <mergeCell ref="Y190:AA190"/>
    <mergeCell ref="F180:W180"/>
    <mergeCell ref="Y180:AA180"/>
    <mergeCell ref="F185:AA185"/>
    <mergeCell ref="F186:W186"/>
    <mergeCell ref="Y186:AA186"/>
    <mergeCell ref="F187:W187"/>
    <mergeCell ref="Y187:AA187"/>
  </mergeCells>
  <pageMargins left="0.39370078740157483" right="0.37" top="0.56000000000000005" bottom="0.57999999999999996" header="0.31496062992125984" footer="0.31496062992125984"/>
  <pageSetup paperSize="136" scale="81" orientation="portrait" r:id="rId1"/>
  <headerFooter>
    <oddHeader>&amp;C
&amp;G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3CACC-B9F7-4A46-8CB4-7F9EF09A0D58}">
  <sheetPr>
    <tabColor rgb="FF00FF00"/>
  </sheetPr>
  <dimension ref="A1:AB58"/>
  <sheetViews>
    <sheetView showGridLines="0" zoomScale="110" zoomScaleNormal="110" zoomScaleSheetLayoutView="130" workbookViewId="0">
      <selection activeCell="L34" sqref="L34:M34"/>
    </sheetView>
  </sheetViews>
  <sheetFormatPr baseColWidth="10" defaultColWidth="11.33203125" defaultRowHeight="14.4" x14ac:dyDescent="0.3"/>
  <cols>
    <col min="1" max="1" width="3.88671875" style="2" customWidth="1"/>
    <col min="2" max="2" width="1.33203125" style="2" customWidth="1"/>
    <col min="3" max="3" width="4.21875" style="2" customWidth="1"/>
    <col min="4" max="4" width="0.6640625" style="2" customWidth="1"/>
    <col min="5" max="5" width="5.21875" style="2" customWidth="1"/>
    <col min="6" max="6" width="10.21875" style="2" customWidth="1"/>
    <col min="7" max="7" width="2.6640625" style="2" customWidth="1"/>
    <col min="8" max="8" width="4" style="2" customWidth="1"/>
    <col min="9" max="9" width="6.33203125" style="2" customWidth="1"/>
    <col min="10" max="10" width="1" style="2" customWidth="1"/>
    <col min="11" max="11" width="3.77734375" style="2" customWidth="1"/>
    <col min="12" max="12" width="4.109375" style="2" customWidth="1"/>
    <col min="13" max="13" width="10" style="2" customWidth="1"/>
    <col min="14" max="14" width="5" style="2" customWidth="1"/>
    <col min="15" max="15" width="3.88671875" style="2" customWidth="1"/>
    <col min="16" max="16" width="3.6640625" style="2" customWidth="1"/>
    <col min="17" max="17" width="6.33203125" style="2" customWidth="1"/>
    <col min="18" max="18" width="3.109375" style="2" customWidth="1"/>
    <col min="19" max="19" width="4.109375" style="2" customWidth="1"/>
    <col min="20" max="20" width="3.6640625" style="2" customWidth="1"/>
    <col min="21" max="21" width="2.88671875" style="2" customWidth="1"/>
    <col min="22" max="22" width="3.88671875" style="2" customWidth="1"/>
    <col min="23" max="23" width="5.109375" style="2" customWidth="1"/>
    <col min="24" max="25" width="3.88671875" style="2" customWidth="1"/>
    <col min="26" max="26" width="4.109375" style="2" customWidth="1"/>
    <col min="27" max="27" width="8.33203125" style="2" customWidth="1"/>
    <col min="28" max="28" width="0.6640625" style="2" customWidth="1"/>
    <col min="29" max="29" width="15.33203125" style="2" bestFit="1" customWidth="1"/>
    <col min="30" max="30" width="19" style="2" customWidth="1"/>
    <col min="31" max="31" width="20.6640625" style="2" bestFit="1" customWidth="1"/>
    <col min="32" max="32" width="19.6640625" style="2" bestFit="1" customWidth="1"/>
    <col min="33" max="16384" width="11.33203125" style="2"/>
  </cols>
  <sheetData>
    <row r="1" spans="1:28" ht="61.8" customHeight="1" x14ac:dyDescent="0.3"/>
    <row r="2" spans="1:28" ht="9" customHeight="1" x14ac:dyDescent="0.3"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80"/>
      <c r="X2" s="580"/>
      <c r="Y2" s="580"/>
      <c r="Z2" s="580"/>
      <c r="AA2" s="580"/>
    </row>
    <row r="3" spans="1:28" ht="6" customHeight="1" x14ac:dyDescent="0.3"/>
    <row r="4" spans="1:28" ht="3" customHeight="1" x14ac:dyDescent="0.3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x14ac:dyDescent="0.3">
      <c r="D5" s="3"/>
      <c r="E5" s="581" t="s">
        <v>143</v>
      </c>
      <c r="F5" s="581"/>
      <c r="G5" s="581"/>
      <c r="H5" s="581"/>
      <c r="I5" s="581"/>
      <c r="J5" s="581"/>
      <c r="K5" s="581"/>
      <c r="L5" s="581"/>
      <c r="M5" s="581"/>
      <c r="N5" s="581"/>
      <c r="O5" s="581"/>
      <c r="P5" s="581"/>
      <c r="Q5" s="581"/>
      <c r="R5" s="581"/>
      <c r="S5" s="581"/>
      <c r="T5" s="581"/>
      <c r="U5" s="581"/>
      <c r="V5" s="581"/>
      <c r="W5" s="581"/>
      <c r="X5" s="581"/>
      <c r="Y5" s="581"/>
      <c r="Z5" s="581"/>
      <c r="AA5" s="581"/>
      <c r="AB5" s="3"/>
    </row>
    <row r="6" spans="1:28" x14ac:dyDescent="0.3">
      <c r="A6" s="4"/>
      <c r="B6" s="4"/>
      <c r="C6" s="4"/>
      <c r="D6" s="5"/>
      <c r="E6" s="581" t="s">
        <v>144</v>
      </c>
      <c r="F6" s="581"/>
      <c r="G6" s="581"/>
      <c r="H6" s="581"/>
      <c r="I6" s="581"/>
      <c r="J6" s="581"/>
      <c r="K6" s="581"/>
      <c r="L6" s="581"/>
      <c r="M6" s="581"/>
      <c r="N6" s="581"/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1"/>
      <c r="Z6" s="581"/>
      <c r="AA6" s="581"/>
      <c r="AB6" s="3"/>
    </row>
    <row r="7" spans="1:28" ht="11.4" customHeight="1" x14ac:dyDescent="0.3">
      <c r="D7" s="3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3"/>
    </row>
    <row r="8" spans="1:28" ht="3" customHeight="1" x14ac:dyDescent="0.3"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9"/>
    </row>
    <row r="9" spans="1:28" ht="15" customHeight="1" x14ac:dyDescent="0.3">
      <c r="D9" s="10"/>
      <c r="E9" s="560" t="s">
        <v>87</v>
      </c>
      <c r="F9" s="563" t="s">
        <v>145</v>
      </c>
      <c r="G9" s="563"/>
      <c r="H9" s="563"/>
      <c r="I9" s="563"/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563"/>
      <c r="V9" s="563"/>
      <c r="W9" s="563"/>
      <c r="X9" s="563"/>
      <c r="Y9" s="563"/>
      <c r="Z9" s="563"/>
      <c r="AA9" s="563"/>
      <c r="AB9" s="11"/>
    </row>
    <row r="10" spans="1:28" ht="15" customHeight="1" x14ac:dyDescent="0.3">
      <c r="D10" s="10"/>
      <c r="E10" s="560"/>
      <c r="F10" s="560" t="s">
        <v>146</v>
      </c>
      <c r="G10" s="560"/>
      <c r="H10" s="560"/>
      <c r="I10" s="560"/>
      <c r="J10" s="560"/>
      <c r="K10" s="560"/>
      <c r="L10" s="560"/>
      <c r="M10" s="560"/>
      <c r="N10" s="560"/>
      <c r="O10" s="560"/>
      <c r="P10" s="560"/>
      <c r="Q10" s="560"/>
      <c r="R10" s="560"/>
      <c r="S10" s="560"/>
      <c r="T10" s="560"/>
      <c r="U10" s="560"/>
      <c r="V10" s="560"/>
      <c r="W10" s="560"/>
      <c r="X10" s="560"/>
      <c r="Y10" s="560"/>
      <c r="Z10" s="560"/>
      <c r="AA10" s="560"/>
      <c r="AB10" s="11"/>
    </row>
    <row r="11" spans="1:28" ht="15" customHeight="1" x14ac:dyDescent="0.3">
      <c r="D11" s="10"/>
      <c r="E11" s="560"/>
      <c r="F11" s="560" t="s">
        <v>147</v>
      </c>
      <c r="G11" s="560"/>
      <c r="H11" s="560"/>
      <c r="I11" s="560"/>
      <c r="J11" s="560"/>
      <c r="K11" s="560" t="s">
        <v>148</v>
      </c>
      <c r="L11" s="560"/>
      <c r="M11" s="560"/>
      <c r="N11" s="560" t="s">
        <v>149</v>
      </c>
      <c r="O11" s="560"/>
      <c r="P11" s="560"/>
      <c r="Q11" s="560"/>
      <c r="R11" s="560"/>
      <c r="S11" s="560" t="s">
        <v>150</v>
      </c>
      <c r="T11" s="560"/>
      <c r="U11" s="560"/>
      <c r="V11" s="560"/>
      <c r="W11" s="560"/>
      <c r="X11" s="560" t="s">
        <v>151</v>
      </c>
      <c r="Y11" s="560"/>
      <c r="Z11" s="560"/>
      <c r="AA11" s="560"/>
      <c r="AB11" s="11"/>
    </row>
    <row r="12" spans="1:28" ht="15" customHeight="1" x14ac:dyDescent="0.3">
      <c r="D12" s="10"/>
      <c r="E12" s="12" t="s">
        <v>89</v>
      </c>
      <c r="F12" s="577" t="s">
        <v>152</v>
      </c>
      <c r="G12" s="577"/>
      <c r="H12" s="577"/>
      <c r="I12" s="577"/>
      <c r="J12" s="577"/>
      <c r="K12" s="13">
        <v>134</v>
      </c>
      <c r="L12" s="573">
        <v>0</v>
      </c>
      <c r="M12" s="575"/>
      <c r="N12" s="1">
        <v>148</v>
      </c>
      <c r="O12" s="573">
        <v>0</v>
      </c>
      <c r="P12" s="574"/>
      <c r="Q12" s="574"/>
      <c r="R12" s="575"/>
      <c r="S12" s="1">
        <v>162</v>
      </c>
      <c r="T12" s="572">
        <v>0</v>
      </c>
      <c r="U12" s="572"/>
      <c r="V12" s="572"/>
      <c r="W12" s="572"/>
      <c r="X12" s="1">
        <v>176</v>
      </c>
      <c r="Y12" s="572">
        <v>0</v>
      </c>
      <c r="Z12" s="572"/>
      <c r="AA12" s="572"/>
      <c r="AB12" s="11"/>
    </row>
    <row r="13" spans="1:28" ht="15" customHeight="1" x14ac:dyDescent="0.3">
      <c r="D13" s="10"/>
      <c r="E13" s="12" t="s">
        <v>91</v>
      </c>
      <c r="F13" s="578" t="s">
        <v>153</v>
      </c>
      <c r="G13" s="578"/>
      <c r="H13" s="578"/>
      <c r="I13" s="578"/>
      <c r="J13" s="578"/>
      <c r="K13" s="13">
        <v>135</v>
      </c>
      <c r="L13" s="573">
        <v>0</v>
      </c>
      <c r="M13" s="575"/>
      <c r="N13" s="1">
        <v>149</v>
      </c>
      <c r="O13" s="573">
        <v>0</v>
      </c>
      <c r="P13" s="574"/>
      <c r="Q13" s="574"/>
      <c r="R13" s="575"/>
      <c r="S13" s="1">
        <v>163</v>
      </c>
      <c r="T13" s="572">
        <v>0</v>
      </c>
      <c r="U13" s="572"/>
      <c r="V13" s="572"/>
      <c r="W13" s="572"/>
      <c r="X13" s="1">
        <v>177</v>
      </c>
      <c r="Y13" s="572">
        <v>0</v>
      </c>
      <c r="Z13" s="572"/>
      <c r="AA13" s="572"/>
      <c r="AB13" s="11"/>
    </row>
    <row r="14" spans="1:28" ht="15" customHeight="1" x14ac:dyDescent="0.3">
      <c r="D14" s="10"/>
      <c r="E14" s="12" t="s">
        <v>93</v>
      </c>
      <c r="F14" s="578" t="s">
        <v>154</v>
      </c>
      <c r="G14" s="578"/>
      <c r="H14" s="578"/>
      <c r="I14" s="578"/>
      <c r="J14" s="578"/>
      <c r="K14" s="13">
        <v>136</v>
      </c>
      <c r="L14" s="573">
        <v>0</v>
      </c>
      <c r="M14" s="575"/>
      <c r="N14" s="1">
        <v>150</v>
      </c>
      <c r="O14" s="573">
        <v>0</v>
      </c>
      <c r="P14" s="574"/>
      <c r="Q14" s="574"/>
      <c r="R14" s="575"/>
      <c r="S14" s="1">
        <v>164</v>
      </c>
      <c r="T14" s="572">
        <v>0</v>
      </c>
      <c r="U14" s="572"/>
      <c r="V14" s="572"/>
      <c r="W14" s="572"/>
      <c r="X14" s="1">
        <v>178</v>
      </c>
      <c r="Y14" s="572">
        <v>0</v>
      </c>
      <c r="Z14" s="572"/>
      <c r="AA14" s="572"/>
      <c r="AB14" s="11"/>
    </row>
    <row r="15" spans="1:28" ht="15" customHeight="1" x14ac:dyDescent="0.3">
      <c r="D15" s="10"/>
      <c r="E15" s="12" t="s">
        <v>95</v>
      </c>
      <c r="F15" s="578" t="s">
        <v>155</v>
      </c>
      <c r="G15" s="578"/>
      <c r="H15" s="578"/>
      <c r="I15" s="578"/>
      <c r="J15" s="578"/>
      <c r="K15" s="13">
        <v>137</v>
      </c>
      <c r="L15" s="573">
        <v>0</v>
      </c>
      <c r="M15" s="575"/>
      <c r="N15" s="1">
        <v>151</v>
      </c>
      <c r="O15" s="573">
        <v>0</v>
      </c>
      <c r="P15" s="574"/>
      <c r="Q15" s="574"/>
      <c r="R15" s="575"/>
      <c r="S15" s="1">
        <v>165</v>
      </c>
      <c r="T15" s="572">
        <v>0</v>
      </c>
      <c r="U15" s="572"/>
      <c r="V15" s="572"/>
      <c r="W15" s="572"/>
      <c r="X15" s="1">
        <v>179</v>
      </c>
      <c r="Y15" s="572">
        <v>0</v>
      </c>
      <c r="Z15" s="572"/>
      <c r="AA15" s="572"/>
      <c r="AB15" s="11"/>
    </row>
    <row r="16" spans="1:28" ht="15" customHeight="1" x14ac:dyDescent="0.3">
      <c r="D16" s="10"/>
      <c r="E16" s="12" t="s">
        <v>107</v>
      </c>
      <c r="F16" s="578" t="s">
        <v>156</v>
      </c>
      <c r="G16" s="578"/>
      <c r="H16" s="578"/>
      <c r="I16" s="578"/>
      <c r="J16" s="578"/>
      <c r="K16" s="13">
        <v>138</v>
      </c>
      <c r="L16" s="573">
        <v>0</v>
      </c>
      <c r="M16" s="575"/>
      <c r="N16" s="1">
        <v>152</v>
      </c>
      <c r="O16" s="573">
        <v>0</v>
      </c>
      <c r="P16" s="574"/>
      <c r="Q16" s="574"/>
      <c r="R16" s="575"/>
      <c r="S16" s="1">
        <v>166</v>
      </c>
      <c r="T16" s="572">
        <v>0</v>
      </c>
      <c r="U16" s="572"/>
      <c r="V16" s="572"/>
      <c r="W16" s="572"/>
      <c r="X16" s="1">
        <v>180</v>
      </c>
      <c r="Y16" s="572">
        <v>0</v>
      </c>
      <c r="Z16" s="572"/>
      <c r="AA16" s="572"/>
      <c r="AB16" s="11"/>
    </row>
    <row r="17" spans="4:28" ht="15" customHeight="1" x14ac:dyDescent="0.3">
      <c r="D17" s="10"/>
      <c r="E17" s="12" t="s">
        <v>108</v>
      </c>
      <c r="F17" s="577" t="s">
        <v>157</v>
      </c>
      <c r="G17" s="577"/>
      <c r="H17" s="577"/>
      <c r="I17" s="577"/>
      <c r="J17" s="577"/>
      <c r="K17" s="13">
        <v>139</v>
      </c>
      <c r="L17" s="567">
        <f>+ROUND(SUM(L12:M16),0)</f>
        <v>0</v>
      </c>
      <c r="M17" s="569"/>
      <c r="N17" s="1">
        <v>153</v>
      </c>
      <c r="O17" s="566">
        <f>ROUND(SUM(O12:R16),0)</f>
        <v>0</v>
      </c>
      <c r="P17" s="566"/>
      <c r="Q17" s="566"/>
      <c r="R17" s="566"/>
      <c r="S17" s="1">
        <v>167</v>
      </c>
      <c r="T17" s="566">
        <f>ROUND(SUM(T12:W16),0)</f>
        <v>0</v>
      </c>
      <c r="U17" s="566"/>
      <c r="V17" s="566"/>
      <c r="W17" s="566"/>
      <c r="X17" s="1">
        <v>181</v>
      </c>
      <c r="Y17" s="566">
        <f>+ROUND(SUM(Y12:AA16),0)</f>
        <v>0</v>
      </c>
      <c r="Z17" s="566"/>
      <c r="AA17" s="566"/>
      <c r="AB17" s="11"/>
    </row>
    <row r="18" spans="4:28" ht="15" customHeight="1" x14ac:dyDescent="0.3">
      <c r="D18" s="10"/>
      <c r="E18" s="12" t="s">
        <v>109</v>
      </c>
      <c r="F18" s="578" t="s">
        <v>158</v>
      </c>
      <c r="G18" s="578"/>
      <c r="H18" s="578"/>
      <c r="I18" s="578"/>
      <c r="J18" s="578"/>
      <c r="K18" s="13">
        <v>140</v>
      </c>
      <c r="L18" s="573">
        <v>0</v>
      </c>
      <c r="M18" s="575"/>
      <c r="N18" s="1">
        <v>154</v>
      </c>
      <c r="O18" s="573">
        <v>0</v>
      </c>
      <c r="P18" s="574"/>
      <c r="Q18" s="574"/>
      <c r="R18" s="575"/>
      <c r="S18" s="1">
        <v>168</v>
      </c>
      <c r="T18" s="572">
        <v>0</v>
      </c>
      <c r="U18" s="572"/>
      <c r="V18" s="572"/>
      <c r="W18" s="572"/>
      <c r="X18" s="1">
        <v>182</v>
      </c>
      <c r="Y18" s="572">
        <v>0</v>
      </c>
      <c r="Z18" s="572"/>
      <c r="AA18" s="572"/>
      <c r="AB18" s="11"/>
    </row>
    <row r="19" spans="4:28" ht="15" customHeight="1" x14ac:dyDescent="0.3">
      <c r="D19" s="10"/>
      <c r="E19" s="12" t="s">
        <v>110</v>
      </c>
      <c r="F19" s="578" t="s">
        <v>159</v>
      </c>
      <c r="G19" s="578"/>
      <c r="H19" s="578"/>
      <c r="I19" s="578"/>
      <c r="J19" s="578"/>
      <c r="K19" s="13">
        <v>141</v>
      </c>
      <c r="L19" s="573">
        <v>0</v>
      </c>
      <c r="M19" s="575"/>
      <c r="N19" s="1">
        <v>155</v>
      </c>
      <c r="O19" s="573">
        <v>0</v>
      </c>
      <c r="P19" s="574"/>
      <c r="Q19" s="574"/>
      <c r="R19" s="575"/>
      <c r="S19" s="1">
        <v>169</v>
      </c>
      <c r="T19" s="572">
        <v>0</v>
      </c>
      <c r="U19" s="572"/>
      <c r="V19" s="572"/>
      <c r="W19" s="572"/>
      <c r="X19" s="1">
        <v>183</v>
      </c>
      <c r="Y19" s="572">
        <v>0</v>
      </c>
      <c r="Z19" s="572"/>
      <c r="AA19" s="572"/>
      <c r="AB19" s="11"/>
    </row>
    <row r="20" spans="4:28" ht="15" customHeight="1" x14ac:dyDescent="0.3">
      <c r="D20" s="10"/>
      <c r="E20" s="12" t="s">
        <v>111</v>
      </c>
      <c r="F20" s="578" t="s">
        <v>160</v>
      </c>
      <c r="G20" s="578"/>
      <c r="H20" s="578"/>
      <c r="I20" s="578"/>
      <c r="J20" s="578"/>
      <c r="K20" s="13">
        <v>142</v>
      </c>
      <c r="L20" s="573">
        <v>0</v>
      </c>
      <c r="M20" s="575"/>
      <c r="N20" s="1">
        <v>156</v>
      </c>
      <c r="O20" s="573">
        <v>0</v>
      </c>
      <c r="P20" s="574"/>
      <c r="Q20" s="574"/>
      <c r="R20" s="575"/>
      <c r="S20" s="1">
        <v>170</v>
      </c>
      <c r="T20" s="572">
        <v>0</v>
      </c>
      <c r="U20" s="572"/>
      <c r="V20" s="572"/>
      <c r="W20" s="572"/>
      <c r="X20" s="1">
        <v>184</v>
      </c>
      <c r="Y20" s="572">
        <v>0</v>
      </c>
      <c r="Z20" s="572"/>
      <c r="AA20" s="572"/>
      <c r="AB20" s="11"/>
    </row>
    <row r="21" spans="4:28" ht="15" customHeight="1" x14ac:dyDescent="0.3">
      <c r="D21" s="10"/>
      <c r="E21" s="12" t="s">
        <v>124</v>
      </c>
      <c r="F21" s="578" t="s">
        <v>161</v>
      </c>
      <c r="G21" s="578"/>
      <c r="H21" s="578"/>
      <c r="I21" s="578"/>
      <c r="J21" s="578"/>
      <c r="K21" s="13">
        <v>143</v>
      </c>
      <c r="L21" s="573">
        <v>0</v>
      </c>
      <c r="M21" s="575"/>
      <c r="N21" s="1">
        <v>157</v>
      </c>
      <c r="O21" s="573">
        <v>0</v>
      </c>
      <c r="P21" s="574"/>
      <c r="Q21" s="574"/>
      <c r="R21" s="575"/>
      <c r="S21" s="1">
        <v>171</v>
      </c>
      <c r="T21" s="572">
        <v>0</v>
      </c>
      <c r="U21" s="572"/>
      <c r="V21" s="572"/>
      <c r="W21" s="572"/>
      <c r="X21" s="1">
        <v>185</v>
      </c>
      <c r="Y21" s="572">
        <v>0</v>
      </c>
      <c r="Z21" s="572"/>
      <c r="AA21" s="572"/>
      <c r="AB21" s="11"/>
    </row>
    <row r="22" spans="4:28" ht="15" customHeight="1" x14ac:dyDescent="0.3">
      <c r="D22" s="10"/>
      <c r="E22" s="12" t="s">
        <v>126</v>
      </c>
      <c r="F22" s="578" t="s">
        <v>162</v>
      </c>
      <c r="G22" s="578"/>
      <c r="H22" s="578"/>
      <c r="I22" s="578"/>
      <c r="J22" s="578"/>
      <c r="K22" s="13">
        <v>144</v>
      </c>
      <c r="L22" s="573">
        <v>0</v>
      </c>
      <c r="M22" s="575"/>
      <c r="N22" s="1">
        <v>158</v>
      </c>
      <c r="O22" s="573">
        <v>0</v>
      </c>
      <c r="P22" s="574"/>
      <c r="Q22" s="574"/>
      <c r="R22" s="575"/>
      <c r="S22" s="1">
        <v>172</v>
      </c>
      <c r="T22" s="572">
        <v>0</v>
      </c>
      <c r="U22" s="572"/>
      <c r="V22" s="572"/>
      <c r="W22" s="572"/>
      <c r="X22" s="1">
        <v>186</v>
      </c>
      <c r="Y22" s="572">
        <v>0</v>
      </c>
      <c r="Z22" s="572"/>
      <c r="AA22" s="572"/>
      <c r="AB22" s="11"/>
    </row>
    <row r="23" spans="4:28" ht="15" customHeight="1" x14ac:dyDescent="0.3">
      <c r="D23" s="10"/>
      <c r="E23" s="12" t="s">
        <v>128</v>
      </c>
      <c r="F23" s="577" t="s">
        <v>163</v>
      </c>
      <c r="G23" s="577"/>
      <c r="H23" s="577"/>
      <c r="I23" s="577"/>
      <c r="J23" s="577"/>
      <c r="K23" s="13">
        <v>145</v>
      </c>
      <c r="L23" s="567">
        <f>ROUND(SUM(L18:M22),0)</f>
        <v>0</v>
      </c>
      <c r="M23" s="569"/>
      <c r="N23" s="1">
        <v>159</v>
      </c>
      <c r="O23" s="566">
        <f>+ROUND(SUM(O18:R22),0)</f>
        <v>0</v>
      </c>
      <c r="P23" s="566"/>
      <c r="Q23" s="566"/>
      <c r="R23" s="566"/>
      <c r="S23" s="1">
        <v>173</v>
      </c>
      <c r="T23" s="566">
        <f>+ROUND(SUM(T18:W22),0)</f>
        <v>0</v>
      </c>
      <c r="U23" s="566"/>
      <c r="V23" s="566"/>
      <c r="W23" s="566"/>
      <c r="X23" s="1">
        <v>187</v>
      </c>
      <c r="Y23" s="566">
        <f>+ROUND(SUM(Y18:AA22),0)</f>
        <v>0</v>
      </c>
      <c r="Z23" s="566"/>
      <c r="AA23" s="566"/>
      <c r="AB23" s="11"/>
    </row>
    <row r="24" spans="4:28" ht="15" customHeight="1" x14ac:dyDescent="0.3">
      <c r="D24" s="10"/>
      <c r="E24" s="12" t="s">
        <v>129</v>
      </c>
      <c r="F24" s="577" t="s">
        <v>164</v>
      </c>
      <c r="G24" s="577"/>
      <c r="H24" s="577"/>
      <c r="I24" s="577"/>
      <c r="J24" s="577"/>
      <c r="K24" s="13">
        <v>146</v>
      </c>
      <c r="L24" s="567">
        <f>+ROUND(L17-L23,0)</f>
        <v>0</v>
      </c>
      <c r="M24" s="569"/>
      <c r="N24" s="1">
        <v>160</v>
      </c>
      <c r="O24" s="566">
        <f>+ROUND(O17-O23,0)</f>
        <v>0</v>
      </c>
      <c r="P24" s="566"/>
      <c r="Q24" s="566"/>
      <c r="R24" s="566"/>
      <c r="S24" s="1">
        <v>174</v>
      </c>
      <c r="T24" s="566">
        <f>+ROUND(T17-T23,0)</f>
        <v>0</v>
      </c>
      <c r="U24" s="566"/>
      <c r="V24" s="566"/>
      <c r="W24" s="566"/>
      <c r="X24" s="1">
        <v>188</v>
      </c>
      <c r="Y24" s="566">
        <f>+ROUND(Y17-Y23,0)</f>
        <v>0</v>
      </c>
      <c r="Z24" s="566"/>
      <c r="AA24" s="566"/>
      <c r="AB24" s="11"/>
    </row>
    <row r="25" spans="4:28" ht="15" customHeight="1" x14ac:dyDescent="0.3">
      <c r="D25" s="10"/>
      <c r="E25" s="12" t="s">
        <v>130</v>
      </c>
      <c r="F25" s="577" t="s">
        <v>165</v>
      </c>
      <c r="G25" s="577"/>
      <c r="H25" s="577"/>
      <c r="I25" s="577"/>
      <c r="J25" s="577"/>
      <c r="K25" s="13">
        <v>147</v>
      </c>
      <c r="L25" s="567">
        <v>0</v>
      </c>
      <c r="M25" s="569"/>
      <c r="N25" s="1">
        <v>161</v>
      </c>
      <c r="O25" s="567">
        <v>0</v>
      </c>
      <c r="P25" s="568"/>
      <c r="Q25" s="568"/>
      <c r="R25" s="569"/>
      <c r="S25" s="1">
        <v>175</v>
      </c>
      <c r="T25" s="566">
        <v>0</v>
      </c>
      <c r="U25" s="566"/>
      <c r="V25" s="566"/>
      <c r="W25" s="566"/>
      <c r="X25" s="1">
        <v>189</v>
      </c>
      <c r="Y25" s="566">
        <v>0</v>
      </c>
      <c r="Z25" s="566"/>
      <c r="AA25" s="566"/>
      <c r="AB25" s="11"/>
    </row>
    <row r="26" spans="4:28" ht="3" customHeight="1" x14ac:dyDescent="0.3">
      <c r="D26" s="7"/>
      <c r="E26" s="8"/>
      <c r="F26" s="8"/>
      <c r="G26" s="8"/>
      <c r="H26" s="8"/>
      <c r="I26" s="8"/>
      <c r="J26" s="8"/>
      <c r="K26" s="14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9"/>
    </row>
    <row r="27" spans="4:28" ht="7.8" customHeight="1" x14ac:dyDescent="0.3">
      <c r="D27" s="15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</row>
    <row r="28" spans="4:28" ht="3" customHeight="1" x14ac:dyDescent="0.3">
      <c r="D28" s="7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 t="s">
        <v>128</v>
      </c>
      <c r="Z28" s="8"/>
      <c r="AA28" s="8"/>
      <c r="AB28" s="9"/>
    </row>
    <row r="29" spans="4:28" ht="19.5" customHeight="1" x14ac:dyDescent="0.3">
      <c r="D29" s="10"/>
      <c r="E29" s="18" t="s">
        <v>87</v>
      </c>
      <c r="F29" s="563" t="s">
        <v>166</v>
      </c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  <c r="W29" s="563"/>
      <c r="X29" s="563"/>
      <c r="Y29" s="563"/>
      <c r="Z29" s="563"/>
      <c r="AA29" s="563"/>
      <c r="AB29" s="11"/>
    </row>
    <row r="30" spans="4:28" ht="15" customHeight="1" x14ac:dyDescent="0.3">
      <c r="D30" s="10"/>
      <c r="E30" s="18"/>
      <c r="F30" s="560" t="s">
        <v>146</v>
      </c>
      <c r="G30" s="560"/>
      <c r="H30" s="560"/>
      <c r="I30" s="560"/>
      <c r="J30" s="560"/>
      <c r="K30" s="560"/>
      <c r="L30" s="560"/>
      <c r="M30" s="560"/>
      <c r="N30" s="560"/>
      <c r="O30" s="560"/>
      <c r="P30" s="560"/>
      <c r="Q30" s="560"/>
      <c r="R30" s="560"/>
      <c r="S30" s="560"/>
      <c r="T30" s="560"/>
      <c r="U30" s="560"/>
      <c r="V30" s="560"/>
      <c r="W30" s="560"/>
      <c r="X30" s="560"/>
      <c r="Y30" s="560"/>
      <c r="Z30" s="560"/>
      <c r="AA30" s="560"/>
      <c r="AB30" s="11"/>
    </row>
    <row r="31" spans="4:28" ht="15" customHeight="1" x14ac:dyDescent="0.3">
      <c r="D31" s="10"/>
      <c r="E31" s="18"/>
      <c r="F31" s="560" t="s">
        <v>147</v>
      </c>
      <c r="G31" s="560"/>
      <c r="H31" s="560"/>
      <c r="I31" s="560"/>
      <c r="J31" s="560"/>
      <c r="K31" s="561" t="s">
        <v>167</v>
      </c>
      <c r="L31" s="561"/>
      <c r="M31" s="561"/>
      <c r="N31" s="561" t="s">
        <v>168</v>
      </c>
      <c r="O31" s="561"/>
      <c r="P31" s="561"/>
      <c r="Q31" s="561"/>
      <c r="R31" s="561"/>
      <c r="S31" s="561" t="s">
        <v>169</v>
      </c>
      <c r="T31" s="561"/>
      <c r="U31" s="561"/>
      <c r="V31" s="561"/>
      <c r="W31" s="561"/>
      <c r="X31" s="561" t="s">
        <v>170</v>
      </c>
      <c r="Y31" s="561"/>
      <c r="Z31" s="561"/>
      <c r="AA31" s="561"/>
      <c r="AB31" s="11"/>
    </row>
    <row r="32" spans="4:28" ht="15" customHeight="1" x14ac:dyDescent="0.3">
      <c r="D32" s="10"/>
      <c r="E32" s="19" t="s">
        <v>89</v>
      </c>
      <c r="F32" s="564" t="s">
        <v>152</v>
      </c>
      <c r="G32" s="564"/>
      <c r="H32" s="564"/>
      <c r="I32" s="564"/>
      <c r="J32" s="565"/>
      <c r="K32" s="13">
        <v>190</v>
      </c>
      <c r="L32" s="572">
        <v>0</v>
      </c>
      <c r="M32" s="572"/>
      <c r="N32" s="1">
        <f>+K45+1</f>
        <v>204</v>
      </c>
      <c r="O32" s="573">
        <v>0</v>
      </c>
      <c r="P32" s="574"/>
      <c r="Q32" s="574"/>
      <c r="R32" s="575"/>
      <c r="S32" s="1">
        <f>+N45+1</f>
        <v>218</v>
      </c>
      <c r="T32" s="572">
        <v>0</v>
      </c>
      <c r="U32" s="572"/>
      <c r="V32" s="572"/>
      <c r="W32" s="572"/>
      <c r="X32" s="1">
        <f>+S45+1</f>
        <v>232</v>
      </c>
      <c r="Y32" s="572">
        <v>0</v>
      </c>
      <c r="Z32" s="572"/>
      <c r="AA32" s="572"/>
      <c r="AB32" s="11"/>
    </row>
    <row r="33" spans="4:28" ht="15" customHeight="1" x14ac:dyDescent="0.3">
      <c r="D33" s="10"/>
      <c r="E33" s="19" t="s">
        <v>91</v>
      </c>
      <c r="F33" s="570" t="s">
        <v>153</v>
      </c>
      <c r="G33" s="570"/>
      <c r="H33" s="570"/>
      <c r="I33" s="570"/>
      <c r="J33" s="571"/>
      <c r="K33" s="13">
        <f>+K32+1</f>
        <v>191</v>
      </c>
      <c r="L33" s="572">
        <v>0</v>
      </c>
      <c r="M33" s="572"/>
      <c r="N33" s="1">
        <f>+N32+1</f>
        <v>205</v>
      </c>
      <c r="O33" s="573">
        <v>0</v>
      </c>
      <c r="P33" s="574"/>
      <c r="Q33" s="574"/>
      <c r="R33" s="575"/>
      <c r="S33" s="1">
        <f>+S32+1</f>
        <v>219</v>
      </c>
      <c r="T33" s="572">
        <v>0</v>
      </c>
      <c r="U33" s="572"/>
      <c r="V33" s="572"/>
      <c r="W33" s="572"/>
      <c r="X33" s="1">
        <f>+X32+1</f>
        <v>233</v>
      </c>
      <c r="Y33" s="572">
        <v>0</v>
      </c>
      <c r="Z33" s="572"/>
      <c r="AA33" s="572"/>
      <c r="AB33" s="11"/>
    </row>
    <row r="34" spans="4:28" ht="15" customHeight="1" x14ac:dyDescent="0.3">
      <c r="D34" s="10"/>
      <c r="E34" s="19" t="s">
        <v>93</v>
      </c>
      <c r="F34" s="570" t="s">
        <v>154</v>
      </c>
      <c r="G34" s="570"/>
      <c r="H34" s="570"/>
      <c r="I34" s="570"/>
      <c r="J34" s="571"/>
      <c r="K34" s="13">
        <f t="shared" ref="K34:K45" si="0">+K33+1</f>
        <v>192</v>
      </c>
      <c r="L34" s="572">
        <v>0</v>
      </c>
      <c r="M34" s="572"/>
      <c r="N34" s="1">
        <f t="shared" ref="N34:N45" si="1">+N33+1</f>
        <v>206</v>
      </c>
      <c r="O34" s="573">
        <v>0</v>
      </c>
      <c r="P34" s="574"/>
      <c r="Q34" s="574"/>
      <c r="R34" s="575"/>
      <c r="S34" s="1">
        <f t="shared" ref="S34:S45" si="2">+S33+1</f>
        <v>220</v>
      </c>
      <c r="T34" s="572">
        <v>0</v>
      </c>
      <c r="U34" s="572"/>
      <c r="V34" s="572"/>
      <c r="W34" s="572"/>
      <c r="X34" s="1">
        <f t="shared" ref="X34:X45" si="3">+X33+1</f>
        <v>234</v>
      </c>
      <c r="Y34" s="572">
        <v>0</v>
      </c>
      <c r="Z34" s="572"/>
      <c r="AA34" s="572"/>
      <c r="AB34" s="11"/>
    </row>
    <row r="35" spans="4:28" ht="15" customHeight="1" x14ac:dyDescent="0.3">
      <c r="D35" s="10"/>
      <c r="E35" s="19" t="s">
        <v>95</v>
      </c>
      <c r="F35" s="570" t="s">
        <v>155</v>
      </c>
      <c r="G35" s="570"/>
      <c r="H35" s="570"/>
      <c r="I35" s="570"/>
      <c r="J35" s="571"/>
      <c r="K35" s="13">
        <f t="shared" si="0"/>
        <v>193</v>
      </c>
      <c r="L35" s="572">
        <v>0</v>
      </c>
      <c r="M35" s="572"/>
      <c r="N35" s="1">
        <f t="shared" si="1"/>
        <v>207</v>
      </c>
      <c r="O35" s="573">
        <v>0</v>
      </c>
      <c r="P35" s="574"/>
      <c r="Q35" s="574"/>
      <c r="R35" s="575"/>
      <c r="S35" s="1">
        <f t="shared" si="2"/>
        <v>221</v>
      </c>
      <c r="T35" s="572">
        <v>0</v>
      </c>
      <c r="U35" s="572"/>
      <c r="V35" s="572"/>
      <c r="W35" s="572"/>
      <c r="X35" s="1">
        <f t="shared" si="3"/>
        <v>235</v>
      </c>
      <c r="Y35" s="572">
        <v>0</v>
      </c>
      <c r="Z35" s="572"/>
      <c r="AA35" s="572"/>
      <c r="AB35" s="11"/>
    </row>
    <row r="36" spans="4:28" ht="15" customHeight="1" x14ac:dyDescent="0.3">
      <c r="D36" s="10"/>
      <c r="E36" s="19" t="s">
        <v>107</v>
      </c>
      <c r="F36" s="570" t="s">
        <v>156</v>
      </c>
      <c r="G36" s="570"/>
      <c r="H36" s="570"/>
      <c r="I36" s="570"/>
      <c r="J36" s="571"/>
      <c r="K36" s="13">
        <f t="shared" si="0"/>
        <v>194</v>
      </c>
      <c r="L36" s="572">
        <v>0</v>
      </c>
      <c r="M36" s="572"/>
      <c r="N36" s="1">
        <f t="shared" si="1"/>
        <v>208</v>
      </c>
      <c r="O36" s="573">
        <v>0</v>
      </c>
      <c r="P36" s="574"/>
      <c r="Q36" s="574"/>
      <c r="R36" s="575"/>
      <c r="S36" s="1">
        <f t="shared" si="2"/>
        <v>222</v>
      </c>
      <c r="T36" s="572">
        <v>0</v>
      </c>
      <c r="U36" s="572"/>
      <c r="V36" s="572"/>
      <c r="W36" s="572"/>
      <c r="X36" s="1">
        <f t="shared" si="3"/>
        <v>236</v>
      </c>
      <c r="Y36" s="572">
        <v>0</v>
      </c>
      <c r="Z36" s="572"/>
      <c r="AA36" s="572"/>
      <c r="AB36" s="11"/>
    </row>
    <row r="37" spans="4:28" ht="15" customHeight="1" x14ac:dyDescent="0.3">
      <c r="D37" s="10"/>
      <c r="E37" s="19" t="s">
        <v>108</v>
      </c>
      <c r="F37" s="564" t="s">
        <v>157</v>
      </c>
      <c r="G37" s="564"/>
      <c r="H37" s="564"/>
      <c r="I37" s="564"/>
      <c r="J37" s="565"/>
      <c r="K37" s="13">
        <f t="shared" si="0"/>
        <v>195</v>
      </c>
      <c r="L37" s="566">
        <f>+ROUND(SUM(L32:M36),0)</f>
        <v>0</v>
      </c>
      <c r="M37" s="566"/>
      <c r="N37" s="1">
        <f t="shared" si="1"/>
        <v>209</v>
      </c>
      <c r="O37" s="567">
        <f>ROUND(SUM(O32:R36),0)</f>
        <v>0</v>
      </c>
      <c r="P37" s="568"/>
      <c r="Q37" s="568"/>
      <c r="R37" s="569"/>
      <c r="S37" s="1">
        <f t="shared" si="2"/>
        <v>223</v>
      </c>
      <c r="T37" s="566">
        <f>ROUND(SUM(T32:W36),0)</f>
        <v>0</v>
      </c>
      <c r="U37" s="566"/>
      <c r="V37" s="566"/>
      <c r="W37" s="566"/>
      <c r="X37" s="1">
        <f t="shared" si="3"/>
        <v>237</v>
      </c>
      <c r="Y37" s="566">
        <f>+ROUND(SUM(Y32:AA36),0)</f>
        <v>0</v>
      </c>
      <c r="Z37" s="576"/>
      <c r="AA37" s="576"/>
      <c r="AB37" s="11"/>
    </row>
    <row r="38" spans="4:28" ht="15" customHeight="1" x14ac:dyDescent="0.3">
      <c r="D38" s="10"/>
      <c r="E38" s="19" t="s">
        <v>109</v>
      </c>
      <c r="F38" s="570" t="s">
        <v>158</v>
      </c>
      <c r="G38" s="570"/>
      <c r="H38" s="570"/>
      <c r="I38" s="570"/>
      <c r="J38" s="571"/>
      <c r="K38" s="13">
        <f t="shared" si="0"/>
        <v>196</v>
      </c>
      <c r="L38" s="572">
        <v>0</v>
      </c>
      <c r="M38" s="572"/>
      <c r="N38" s="1">
        <f t="shared" si="1"/>
        <v>210</v>
      </c>
      <c r="O38" s="573">
        <v>0</v>
      </c>
      <c r="P38" s="574"/>
      <c r="Q38" s="574"/>
      <c r="R38" s="575"/>
      <c r="S38" s="1">
        <f t="shared" si="2"/>
        <v>224</v>
      </c>
      <c r="T38" s="572">
        <v>0</v>
      </c>
      <c r="U38" s="572"/>
      <c r="V38" s="572"/>
      <c r="W38" s="572"/>
      <c r="X38" s="1">
        <f t="shared" si="3"/>
        <v>238</v>
      </c>
      <c r="Y38" s="572">
        <v>0</v>
      </c>
      <c r="Z38" s="572"/>
      <c r="AA38" s="572"/>
      <c r="AB38" s="11"/>
    </row>
    <row r="39" spans="4:28" ht="15" customHeight="1" x14ac:dyDescent="0.3">
      <c r="D39" s="10"/>
      <c r="E39" s="19" t="s">
        <v>110</v>
      </c>
      <c r="F39" s="570" t="s">
        <v>159</v>
      </c>
      <c r="G39" s="570"/>
      <c r="H39" s="570"/>
      <c r="I39" s="570"/>
      <c r="J39" s="571"/>
      <c r="K39" s="13">
        <f t="shared" si="0"/>
        <v>197</v>
      </c>
      <c r="L39" s="572">
        <v>0</v>
      </c>
      <c r="M39" s="572"/>
      <c r="N39" s="1">
        <f t="shared" si="1"/>
        <v>211</v>
      </c>
      <c r="O39" s="573">
        <v>0</v>
      </c>
      <c r="P39" s="574"/>
      <c r="Q39" s="574"/>
      <c r="R39" s="575"/>
      <c r="S39" s="1">
        <f t="shared" si="2"/>
        <v>225</v>
      </c>
      <c r="T39" s="572">
        <v>0</v>
      </c>
      <c r="U39" s="572"/>
      <c r="V39" s="572"/>
      <c r="W39" s="572"/>
      <c r="X39" s="1">
        <f t="shared" si="3"/>
        <v>239</v>
      </c>
      <c r="Y39" s="572">
        <v>0</v>
      </c>
      <c r="Z39" s="572"/>
      <c r="AA39" s="572"/>
      <c r="AB39" s="11"/>
    </row>
    <row r="40" spans="4:28" ht="15" customHeight="1" x14ac:dyDescent="0.3">
      <c r="D40" s="10"/>
      <c r="E40" s="19" t="s">
        <v>111</v>
      </c>
      <c r="F40" s="570" t="s">
        <v>160</v>
      </c>
      <c r="G40" s="570"/>
      <c r="H40" s="570"/>
      <c r="I40" s="570"/>
      <c r="J40" s="571"/>
      <c r="K40" s="13">
        <f t="shared" si="0"/>
        <v>198</v>
      </c>
      <c r="L40" s="572">
        <v>0</v>
      </c>
      <c r="M40" s="572"/>
      <c r="N40" s="1">
        <f t="shared" si="1"/>
        <v>212</v>
      </c>
      <c r="O40" s="573">
        <v>0</v>
      </c>
      <c r="P40" s="574"/>
      <c r="Q40" s="574"/>
      <c r="R40" s="575"/>
      <c r="S40" s="1">
        <f t="shared" si="2"/>
        <v>226</v>
      </c>
      <c r="T40" s="572">
        <v>0</v>
      </c>
      <c r="U40" s="572"/>
      <c r="V40" s="572"/>
      <c r="W40" s="572"/>
      <c r="X40" s="1">
        <f t="shared" si="3"/>
        <v>240</v>
      </c>
      <c r="Y40" s="572">
        <v>0</v>
      </c>
      <c r="Z40" s="572"/>
      <c r="AA40" s="572"/>
      <c r="AB40" s="11"/>
    </row>
    <row r="41" spans="4:28" ht="15" customHeight="1" x14ac:dyDescent="0.3">
      <c r="D41" s="10"/>
      <c r="E41" s="19" t="s">
        <v>124</v>
      </c>
      <c r="F41" s="570" t="s">
        <v>161</v>
      </c>
      <c r="G41" s="570"/>
      <c r="H41" s="570"/>
      <c r="I41" s="570"/>
      <c r="J41" s="571"/>
      <c r="K41" s="13">
        <f t="shared" si="0"/>
        <v>199</v>
      </c>
      <c r="L41" s="572">
        <v>0</v>
      </c>
      <c r="M41" s="572"/>
      <c r="N41" s="1">
        <f t="shared" si="1"/>
        <v>213</v>
      </c>
      <c r="O41" s="573">
        <v>0</v>
      </c>
      <c r="P41" s="574"/>
      <c r="Q41" s="574"/>
      <c r="R41" s="575"/>
      <c r="S41" s="1">
        <f t="shared" si="2"/>
        <v>227</v>
      </c>
      <c r="T41" s="572">
        <v>0</v>
      </c>
      <c r="U41" s="572"/>
      <c r="V41" s="572"/>
      <c r="W41" s="572"/>
      <c r="X41" s="1">
        <f t="shared" si="3"/>
        <v>241</v>
      </c>
      <c r="Y41" s="572">
        <v>0</v>
      </c>
      <c r="Z41" s="572"/>
      <c r="AA41" s="572"/>
      <c r="AB41" s="11"/>
    </row>
    <row r="42" spans="4:28" ht="15" customHeight="1" x14ac:dyDescent="0.3">
      <c r="D42" s="10"/>
      <c r="E42" s="19" t="s">
        <v>126</v>
      </c>
      <c r="F42" s="570" t="s">
        <v>162</v>
      </c>
      <c r="G42" s="570"/>
      <c r="H42" s="570"/>
      <c r="I42" s="570"/>
      <c r="J42" s="571"/>
      <c r="K42" s="13">
        <f t="shared" si="0"/>
        <v>200</v>
      </c>
      <c r="L42" s="572">
        <v>0</v>
      </c>
      <c r="M42" s="572"/>
      <c r="N42" s="1">
        <f t="shared" si="1"/>
        <v>214</v>
      </c>
      <c r="O42" s="573">
        <v>0</v>
      </c>
      <c r="P42" s="574"/>
      <c r="Q42" s="574"/>
      <c r="R42" s="575"/>
      <c r="S42" s="1">
        <f t="shared" si="2"/>
        <v>228</v>
      </c>
      <c r="T42" s="572">
        <v>0</v>
      </c>
      <c r="U42" s="572"/>
      <c r="V42" s="572"/>
      <c r="W42" s="572"/>
      <c r="X42" s="1">
        <f t="shared" si="3"/>
        <v>242</v>
      </c>
      <c r="Y42" s="572">
        <v>0</v>
      </c>
      <c r="Z42" s="572"/>
      <c r="AA42" s="572"/>
      <c r="AB42" s="11"/>
    </row>
    <row r="43" spans="4:28" ht="15" customHeight="1" x14ac:dyDescent="0.3">
      <c r="D43" s="10"/>
      <c r="E43" s="19" t="s">
        <v>128</v>
      </c>
      <c r="F43" s="564" t="s">
        <v>163</v>
      </c>
      <c r="G43" s="564"/>
      <c r="H43" s="564"/>
      <c r="I43" s="564"/>
      <c r="J43" s="565"/>
      <c r="K43" s="13">
        <f t="shared" si="0"/>
        <v>201</v>
      </c>
      <c r="L43" s="566">
        <f>ROUND(SUM(L38:M42),0)</f>
        <v>0</v>
      </c>
      <c r="M43" s="566"/>
      <c r="N43" s="1">
        <f t="shared" si="1"/>
        <v>215</v>
      </c>
      <c r="O43" s="567">
        <f>+ROUND(SUM(O38:R42),0)</f>
        <v>0</v>
      </c>
      <c r="P43" s="568"/>
      <c r="Q43" s="568"/>
      <c r="R43" s="569"/>
      <c r="S43" s="1">
        <f t="shared" si="2"/>
        <v>229</v>
      </c>
      <c r="T43" s="566">
        <f>+ROUND(SUM(T38:W42),0)</f>
        <v>0</v>
      </c>
      <c r="U43" s="566"/>
      <c r="V43" s="566"/>
      <c r="W43" s="566"/>
      <c r="X43" s="1">
        <f t="shared" si="3"/>
        <v>243</v>
      </c>
      <c r="Y43" s="566">
        <f>+ROUND(SUM(Y38:AA42),0)</f>
        <v>0</v>
      </c>
      <c r="Z43" s="566"/>
      <c r="AA43" s="566"/>
      <c r="AB43" s="11"/>
    </row>
    <row r="44" spans="4:28" ht="15" customHeight="1" x14ac:dyDescent="0.3">
      <c r="D44" s="10"/>
      <c r="E44" s="19" t="s">
        <v>129</v>
      </c>
      <c r="F44" s="564" t="s">
        <v>164</v>
      </c>
      <c r="G44" s="564"/>
      <c r="H44" s="564"/>
      <c r="I44" s="564"/>
      <c r="J44" s="565"/>
      <c r="K44" s="13">
        <f t="shared" si="0"/>
        <v>202</v>
      </c>
      <c r="L44" s="566">
        <f>+ROUND(L37-L43,0)</f>
        <v>0</v>
      </c>
      <c r="M44" s="566"/>
      <c r="N44" s="1">
        <f t="shared" si="1"/>
        <v>216</v>
      </c>
      <c r="O44" s="567">
        <f>+ROUND(O37-O43,0)</f>
        <v>0</v>
      </c>
      <c r="P44" s="568"/>
      <c r="Q44" s="568"/>
      <c r="R44" s="569"/>
      <c r="S44" s="1">
        <f t="shared" si="2"/>
        <v>230</v>
      </c>
      <c r="T44" s="566">
        <f>+ROUND(T37-T43,0)</f>
        <v>0</v>
      </c>
      <c r="U44" s="566"/>
      <c r="V44" s="566"/>
      <c r="W44" s="566"/>
      <c r="X44" s="1">
        <f t="shared" si="3"/>
        <v>244</v>
      </c>
      <c r="Y44" s="566">
        <f>+ROUND(Y37-Y43,0)</f>
        <v>0</v>
      </c>
      <c r="Z44" s="566"/>
      <c r="AA44" s="566"/>
      <c r="AB44" s="11"/>
    </row>
    <row r="45" spans="4:28" ht="15" customHeight="1" x14ac:dyDescent="0.3">
      <c r="D45" s="10"/>
      <c r="E45" s="19" t="s">
        <v>130</v>
      </c>
      <c r="F45" s="564" t="s">
        <v>165</v>
      </c>
      <c r="G45" s="564"/>
      <c r="H45" s="564"/>
      <c r="I45" s="564"/>
      <c r="J45" s="565"/>
      <c r="K45" s="13">
        <f t="shared" si="0"/>
        <v>203</v>
      </c>
      <c r="L45" s="566">
        <v>0</v>
      </c>
      <c r="M45" s="566"/>
      <c r="N45" s="1">
        <f t="shared" si="1"/>
        <v>217</v>
      </c>
      <c r="O45" s="567">
        <v>0</v>
      </c>
      <c r="P45" s="568"/>
      <c r="Q45" s="568"/>
      <c r="R45" s="569"/>
      <c r="S45" s="1">
        <f t="shared" si="2"/>
        <v>231</v>
      </c>
      <c r="T45" s="566">
        <v>0</v>
      </c>
      <c r="U45" s="566"/>
      <c r="V45" s="566"/>
      <c r="W45" s="566"/>
      <c r="X45" s="1">
        <f t="shared" si="3"/>
        <v>245</v>
      </c>
      <c r="Y45" s="566">
        <v>0</v>
      </c>
      <c r="Z45" s="566"/>
      <c r="AA45" s="566"/>
      <c r="AB45" s="11"/>
    </row>
    <row r="46" spans="4:28" ht="3" customHeight="1" x14ac:dyDescent="0.3">
      <c r="D46" s="7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 t="s">
        <v>128</v>
      </c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9"/>
    </row>
    <row r="47" spans="4:28" ht="6" customHeight="1" x14ac:dyDescent="0.3">
      <c r="D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7"/>
    </row>
    <row r="48" spans="4:28" ht="3" customHeight="1" x14ac:dyDescent="0.3">
      <c r="D48" s="7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9"/>
    </row>
    <row r="49" spans="4:28" ht="15" customHeight="1" x14ac:dyDescent="0.3">
      <c r="D49" s="10"/>
      <c r="E49" s="561" t="s">
        <v>87</v>
      </c>
      <c r="F49" s="563" t="s">
        <v>171</v>
      </c>
      <c r="G49" s="563"/>
      <c r="H49" s="563"/>
      <c r="I49" s="563"/>
      <c r="J49" s="563"/>
      <c r="K49" s="563"/>
      <c r="L49" s="563"/>
      <c r="M49" s="563"/>
      <c r="N49" s="563"/>
      <c r="O49" s="563"/>
      <c r="P49" s="563"/>
      <c r="Q49" s="563"/>
      <c r="R49" s="563"/>
      <c r="S49" s="563"/>
      <c r="T49" s="563"/>
      <c r="U49" s="563"/>
      <c r="V49" s="563"/>
      <c r="W49" s="563"/>
      <c r="X49" s="563"/>
      <c r="Y49" s="563"/>
      <c r="Z49" s="563"/>
      <c r="AA49" s="563"/>
      <c r="AB49" s="11"/>
    </row>
    <row r="50" spans="4:28" ht="15" customHeight="1" x14ac:dyDescent="0.3">
      <c r="D50" s="10"/>
      <c r="E50" s="562"/>
      <c r="F50" s="560" t="s">
        <v>172</v>
      </c>
      <c r="G50" s="560"/>
      <c r="H50" s="560"/>
      <c r="I50" s="560"/>
      <c r="J50" s="560"/>
      <c r="K50" s="560" t="s">
        <v>173</v>
      </c>
      <c r="L50" s="560"/>
      <c r="M50" s="560"/>
      <c r="N50" s="560" t="s">
        <v>174</v>
      </c>
      <c r="O50" s="560"/>
      <c r="P50" s="560"/>
      <c r="Q50" s="560"/>
      <c r="R50" s="560"/>
      <c r="S50" s="560" t="s">
        <v>175</v>
      </c>
      <c r="T50" s="560"/>
      <c r="U50" s="560"/>
      <c r="V50" s="560"/>
      <c r="W50" s="560"/>
      <c r="X50" s="560" t="s">
        <v>176</v>
      </c>
      <c r="Y50" s="560"/>
      <c r="Z50" s="560"/>
      <c r="AA50" s="560"/>
      <c r="AB50" s="11"/>
    </row>
    <row r="51" spans="4:28" ht="15" customHeight="1" x14ac:dyDescent="0.3">
      <c r="D51" s="10"/>
      <c r="E51" s="560" t="s">
        <v>177</v>
      </c>
      <c r="F51" s="560"/>
      <c r="G51" s="560"/>
      <c r="H51" s="560"/>
      <c r="I51" s="560"/>
      <c r="J51" s="560"/>
      <c r="K51" s="560"/>
      <c r="L51" s="560"/>
      <c r="M51" s="560"/>
      <c r="N51" s="560"/>
      <c r="O51" s="560"/>
      <c r="P51" s="560"/>
      <c r="Q51" s="560"/>
      <c r="R51" s="560"/>
      <c r="S51" s="560"/>
      <c r="T51" s="560"/>
      <c r="U51" s="560"/>
      <c r="V51" s="560"/>
      <c r="W51" s="560"/>
      <c r="X51" s="560"/>
      <c r="Y51" s="560"/>
      <c r="Z51" s="560"/>
      <c r="AA51" s="560"/>
      <c r="AB51" s="11"/>
    </row>
    <row r="52" spans="4:28" ht="15" customHeight="1" x14ac:dyDescent="0.3">
      <c r="D52" s="10"/>
      <c r="E52" s="12" t="s">
        <v>89</v>
      </c>
      <c r="F52" s="555" t="s">
        <v>178</v>
      </c>
      <c r="G52" s="556"/>
      <c r="H52" s="556"/>
      <c r="I52" s="556"/>
      <c r="J52" s="557"/>
      <c r="K52" s="13">
        <v>246</v>
      </c>
      <c r="L52" s="558">
        <v>0</v>
      </c>
      <c r="M52" s="558"/>
      <c r="N52" s="1">
        <v>248</v>
      </c>
      <c r="O52" s="558">
        <v>0</v>
      </c>
      <c r="P52" s="558"/>
      <c r="Q52" s="558"/>
      <c r="R52" s="558"/>
      <c r="S52" s="1">
        <v>250</v>
      </c>
      <c r="T52" s="558">
        <v>0</v>
      </c>
      <c r="U52" s="558"/>
      <c r="V52" s="558"/>
      <c r="W52" s="558"/>
      <c r="X52" s="1">
        <v>252</v>
      </c>
      <c r="Y52" s="558">
        <v>0</v>
      </c>
      <c r="Z52" s="558"/>
      <c r="AA52" s="558"/>
      <c r="AB52" s="11"/>
    </row>
    <row r="53" spans="4:28" ht="15" customHeight="1" x14ac:dyDescent="0.3">
      <c r="D53" s="10"/>
      <c r="E53" s="12" t="s">
        <v>91</v>
      </c>
      <c r="F53" s="555" t="s">
        <v>179</v>
      </c>
      <c r="G53" s="556"/>
      <c r="H53" s="556"/>
      <c r="I53" s="556"/>
      <c r="J53" s="557"/>
      <c r="K53" s="13">
        <v>247</v>
      </c>
      <c r="L53" s="559">
        <v>0</v>
      </c>
      <c r="M53" s="559"/>
      <c r="N53" s="1">
        <v>249</v>
      </c>
      <c r="O53" s="559">
        <v>0</v>
      </c>
      <c r="P53" s="559"/>
      <c r="Q53" s="559"/>
      <c r="R53" s="559"/>
      <c r="S53" s="1">
        <v>251</v>
      </c>
      <c r="T53" s="559">
        <v>0</v>
      </c>
      <c r="U53" s="559"/>
      <c r="V53" s="559"/>
      <c r="W53" s="559"/>
      <c r="X53" s="1">
        <v>253</v>
      </c>
      <c r="Y53" s="559">
        <v>0</v>
      </c>
      <c r="Z53" s="559"/>
      <c r="AA53" s="559"/>
      <c r="AB53" s="11"/>
    </row>
    <row r="54" spans="4:28" ht="15" customHeight="1" x14ac:dyDescent="0.3">
      <c r="D54" s="10"/>
      <c r="E54" s="560" t="s">
        <v>180</v>
      </c>
      <c r="F54" s="560"/>
      <c r="G54" s="560"/>
      <c r="H54" s="560"/>
      <c r="I54" s="560"/>
      <c r="J54" s="560"/>
      <c r="K54" s="560"/>
      <c r="L54" s="560"/>
      <c r="M54" s="560"/>
      <c r="N54" s="560"/>
      <c r="O54" s="560"/>
      <c r="P54" s="560"/>
      <c r="Q54" s="560"/>
      <c r="R54" s="560"/>
      <c r="S54" s="560"/>
      <c r="T54" s="560"/>
      <c r="U54" s="560"/>
      <c r="V54" s="560"/>
      <c r="W54" s="560"/>
      <c r="X54" s="560"/>
      <c r="Y54" s="560"/>
      <c r="Z54" s="560"/>
      <c r="AA54" s="560"/>
      <c r="AB54" s="11"/>
    </row>
    <row r="55" spans="4:28" ht="15" customHeight="1" x14ac:dyDescent="0.3">
      <c r="D55" s="10"/>
      <c r="E55" s="12" t="s">
        <v>93</v>
      </c>
      <c r="F55" s="555" t="s">
        <v>178</v>
      </c>
      <c r="G55" s="556"/>
      <c r="H55" s="556"/>
      <c r="I55" s="556"/>
      <c r="J55" s="557"/>
      <c r="K55" s="13">
        <v>254</v>
      </c>
      <c r="L55" s="558">
        <v>0</v>
      </c>
      <c r="M55" s="558"/>
      <c r="N55" s="1">
        <v>256</v>
      </c>
      <c r="O55" s="558">
        <v>0</v>
      </c>
      <c r="P55" s="558"/>
      <c r="Q55" s="558"/>
      <c r="R55" s="558"/>
      <c r="S55" s="1">
        <v>258</v>
      </c>
      <c r="T55" s="558">
        <v>0</v>
      </c>
      <c r="U55" s="558"/>
      <c r="V55" s="558"/>
      <c r="W55" s="558"/>
      <c r="X55" s="1">
        <v>260</v>
      </c>
      <c r="Y55" s="558">
        <v>0</v>
      </c>
      <c r="Z55" s="558"/>
      <c r="AA55" s="558"/>
      <c r="AB55" s="11"/>
    </row>
    <row r="56" spans="4:28" ht="15" customHeight="1" x14ac:dyDescent="0.3">
      <c r="D56" s="10"/>
      <c r="E56" s="12" t="s">
        <v>95</v>
      </c>
      <c r="F56" s="555" t="s">
        <v>179</v>
      </c>
      <c r="G56" s="556"/>
      <c r="H56" s="556"/>
      <c r="I56" s="556"/>
      <c r="J56" s="557"/>
      <c r="K56" s="13">
        <v>255</v>
      </c>
      <c r="L56" s="559">
        <v>0</v>
      </c>
      <c r="M56" s="559"/>
      <c r="N56" s="1">
        <v>257</v>
      </c>
      <c r="O56" s="559">
        <v>0</v>
      </c>
      <c r="P56" s="559"/>
      <c r="Q56" s="559"/>
      <c r="R56" s="559"/>
      <c r="S56" s="1">
        <v>259</v>
      </c>
      <c r="T56" s="559">
        <v>0</v>
      </c>
      <c r="U56" s="559"/>
      <c r="V56" s="559"/>
      <c r="W56" s="559"/>
      <c r="X56" s="1">
        <v>261</v>
      </c>
      <c r="Y56" s="559">
        <v>0</v>
      </c>
      <c r="Z56" s="559"/>
      <c r="AA56" s="559"/>
      <c r="AB56" s="11"/>
    </row>
    <row r="57" spans="4:28" ht="3" customHeight="1" x14ac:dyDescent="0.3">
      <c r="D57" s="7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9"/>
    </row>
    <row r="58" spans="4:28" ht="3" customHeight="1" x14ac:dyDescent="0.3">
      <c r="D58" s="20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7"/>
    </row>
  </sheetData>
  <protectedRanges>
    <protectedRange sqref="E12:AA56" name="Rango1"/>
  </protectedRanges>
  <mergeCells count="188">
    <mergeCell ref="S11:W11"/>
    <mergeCell ref="X11:AA11"/>
    <mergeCell ref="F12:J12"/>
    <mergeCell ref="L12:M12"/>
    <mergeCell ref="O12:R12"/>
    <mergeCell ref="T12:W12"/>
    <mergeCell ref="Y12:AA12"/>
    <mergeCell ref="D2:V2"/>
    <mergeCell ref="W2:AA2"/>
    <mergeCell ref="E5:AA5"/>
    <mergeCell ref="E6:AA6"/>
    <mergeCell ref="E9:E11"/>
    <mergeCell ref="F9:AA9"/>
    <mergeCell ref="F10:AA10"/>
    <mergeCell ref="F11:J11"/>
    <mergeCell ref="K11:M11"/>
    <mergeCell ref="N11:R11"/>
    <mergeCell ref="F13:J13"/>
    <mergeCell ref="L13:M13"/>
    <mergeCell ref="O13:R13"/>
    <mergeCell ref="T13:W13"/>
    <mergeCell ref="Y13:AA13"/>
    <mergeCell ref="F14:J14"/>
    <mergeCell ref="L14:M14"/>
    <mergeCell ref="O14:R14"/>
    <mergeCell ref="T14:W14"/>
    <mergeCell ref="Y14:AA14"/>
    <mergeCell ref="F15:J15"/>
    <mergeCell ref="L15:M15"/>
    <mergeCell ref="O15:R15"/>
    <mergeCell ref="T15:W15"/>
    <mergeCell ref="Y15:AA15"/>
    <mergeCell ref="F16:J16"/>
    <mergeCell ref="L16:M16"/>
    <mergeCell ref="O16:R16"/>
    <mergeCell ref="T16:W16"/>
    <mergeCell ref="Y16:AA16"/>
    <mergeCell ref="F17:J17"/>
    <mergeCell ref="L17:M17"/>
    <mergeCell ref="O17:R17"/>
    <mergeCell ref="T17:W17"/>
    <mergeCell ref="Y17:AA17"/>
    <mergeCell ref="F18:J18"/>
    <mergeCell ref="L18:M18"/>
    <mergeCell ref="O18:R18"/>
    <mergeCell ref="T18:W18"/>
    <mergeCell ref="Y18:AA18"/>
    <mergeCell ref="F19:J19"/>
    <mergeCell ref="L19:M19"/>
    <mergeCell ref="O19:R19"/>
    <mergeCell ref="T19:W19"/>
    <mergeCell ref="Y19:AA19"/>
    <mergeCell ref="F20:J20"/>
    <mergeCell ref="L20:M20"/>
    <mergeCell ref="O20:R20"/>
    <mergeCell ref="T20:W20"/>
    <mergeCell ref="Y20:AA20"/>
    <mergeCell ref="F21:J21"/>
    <mergeCell ref="L21:M21"/>
    <mergeCell ref="O21:R21"/>
    <mergeCell ref="T21:W21"/>
    <mergeCell ref="Y21:AA21"/>
    <mergeCell ref="F22:J22"/>
    <mergeCell ref="L22:M22"/>
    <mergeCell ref="O22:R22"/>
    <mergeCell ref="T22:W22"/>
    <mergeCell ref="Y22:AA22"/>
    <mergeCell ref="F23:J23"/>
    <mergeCell ref="L23:M23"/>
    <mergeCell ref="O23:R23"/>
    <mergeCell ref="T23:W23"/>
    <mergeCell ref="Y23:AA23"/>
    <mergeCell ref="F24:J24"/>
    <mergeCell ref="L24:M24"/>
    <mergeCell ref="O24:R24"/>
    <mergeCell ref="T24:W24"/>
    <mergeCell ref="Y24:AA24"/>
    <mergeCell ref="F30:AA30"/>
    <mergeCell ref="F31:J31"/>
    <mergeCell ref="K31:M31"/>
    <mergeCell ref="N31:R31"/>
    <mergeCell ref="S31:W31"/>
    <mergeCell ref="X31:AA31"/>
    <mergeCell ref="F25:J25"/>
    <mergeCell ref="L25:M25"/>
    <mergeCell ref="O25:R25"/>
    <mergeCell ref="T25:W25"/>
    <mergeCell ref="Y25:AA25"/>
    <mergeCell ref="F29:AA29"/>
    <mergeCell ref="F32:J32"/>
    <mergeCell ref="L32:M32"/>
    <mergeCell ref="O32:R32"/>
    <mergeCell ref="T32:W32"/>
    <mergeCell ref="Y32:AA32"/>
    <mergeCell ref="F33:J33"/>
    <mergeCell ref="L33:M33"/>
    <mergeCell ref="O33:R33"/>
    <mergeCell ref="T33:W33"/>
    <mergeCell ref="Y33:AA33"/>
    <mergeCell ref="F34:J34"/>
    <mergeCell ref="L34:M34"/>
    <mergeCell ref="O34:R34"/>
    <mergeCell ref="T34:W34"/>
    <mergeCell ref="Y34:AA34"/>
    <mergeCell ref="F35:J35"/>
    <mergeCell ref="L35:M35"/>
    <mergeCell ref="O35:R35"/>
    <mergeCell ref="T35:W35"/>
    <mergeCell ref="Y35:AA35"/>
    <mergeCell ref="F36:J36"/>
    <mergeCell ref="L36:M36"/>
    <mergeCell ref="O36:R36"/>
    <mergeCell ref="T36:W36"/>
    <mergeCell ref="Y36:AA36"/>
    <mergeCell ref="F37:J37"/>
    <mergeCell ref="L37:M37"/>
    <mergeCell ref="O37:R37"/>
    <mergeCell ref="T37:W37"/>
    <mergeCell ref="Y37:AA37"/>
    <mergeCell ref="F38:J38"/>
    <mergeCell ref="L38:M38"/>
    <mergeCell ref="O38:R38"/>
    <mergeCell ref="T38:W38"/>
    <mergeCell ref="Y38:AA38"/>
    <mergeCell ref="F39:J39"/>
    <mergeCell ref="L39:M39"/>
    <mergeCell ref="O39:R39"/>
    <mergeCell ref="T39:W39"/>
    <mergeCell ref="Y39:AA39"/>
    <mergeCell ref="F40:J40"/>
    <mergeCell ref="L40:M40"/>
    <mergeCell ref="O40:R40"/>
    <mergeCell ref="T40:W40"/>
    <mergeCell ref="Y40:AA40"/>
    <mergeCell ref="F41:J41"/>
    <mergeCell ref="L41:M41"/>
    <mergeCell ref="O41:R41"/>
    <mergeCell ref="T41:W41"/>
    <mergeCell ref="Y41:AA41"/>
    <mergeCell ref="F42:J42"/>
    <mergeCell ref="L42:M42"/>
    <mergeCell ref="O42:R42"/>
    <mergeCell ref="T42:W42"/>
    <mergeCell ref="Y42:AA42"/>
    <mergeCell ref="F43:J43"/>
    <mergeCell ref="L43:M43"/>
    <mergeCell ref="O43:R43"/>
    <mergeCell ref="T43:W43"/>
    <mergeCell ref="Y43:AA43"/>
    <mergeCell ref="E49:E50"/>
    <mergeCell ref="F49:AA49"/>
    <mergeCell ref="F50:J50"/>
    <mergeCell ref="K50:M50"/>
    <mergeCell ref="N50:R50"/>
    <mergeCell ref="S50:W50"/>
    <mergeCell ref="X50:AA50"/>
    <mergeCell ref="F44:J44"/>
    <mergeCell ref="L44:M44"/>
    <mergeCell ref="O44:R44"/>
    <mergeCell ref="T44:W44"/>
    <mergeCell ref="Y44:AA44"/>
    <mergeCell ref="F45:J45"/>
    <mergeCell ref="L45:M45"/>
    <mergeCell ref="O45:R45"/>
    <mergeCell ref="T45:W45"/>
    <mergeCell ref="Y45:AA45"/>
    <mergeCell ref="F53:J53"/>
    <mergeCell ref="L53:M53"/>
    <mergeCell ref="O53:R53"/>
    <mergeCell ref="T53:W53"/>
    <mergeCell ref="Y53:AA53"/>
    <mergeCell ref="E54:AA54"/>
    <mergeCell ref="E51:AA51"/>
    <mergeCell ref="F52:J52"/>
    <mergeCell ref="L52:M52"/>
    <mergeCell ref="O52:R52"/>
    <mergeCell ref="T52:W52"/>
    <mergeCell ref="Y52:AA52"/>
    <mergeCell ref="F55:J55"/>
    <mergeCell ref="L55:M55"/>
    <mergeCell ref="O55:R55"/>
    <mergeCell ref="T55:W55"/>
    <mergeCell ref="Y55:AA55"/>
    <mergeCell ref="F56:J56"/>
    <mergeCell ref="L56:M56"/>
    <mergeCell ref="O56:R56"/>
    <mergeCell ref="T56:W56"/>
    <mergeCell ref="Y56:AA56"/>
  </mergeCells>
  <pageMargins left="0.39370078740157483" right="0.37" top="0.56000000000000005" bottom="0.57999999999999996" header="0.31496062992125984" footer="0.31496062992125984"/>
  <pageSetup paperSize="136" scale="81" orientation="portrait" r:id="rId1"/>
  <headerFooter>
    <oddHeader>&amp;C
&amp;G</oddHeader>
  </headerFooter>
  <rowBreaks count="1" manualBreakCount="1">
    <brk id="26" min="3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Ejercicio</vt:lpstr>
      <vt:lpstr>RESUMEN  EERR</vt:lpstr>
      <vt:lpstr>CALCULO AUX</vt:lpstr>
      <vt:lpstr>hoja de trabajo Form 500</vt:lpstr>
      <vt:lpstr>Formulario 500</vt:lpstr>
      <vt:lpstr>Anexo</vt:lpstr>
      <vt:lpstr>'hoja de trabajo Form 500'!Área_de_impresión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Viviana Mariel Sanabria Vazquez</cp:lastModifiedBy>
  <cp:lastPrinted>2014-09-08T18:53:39Z</cp:lastPrinted>
  <dcterms:created xsi:type="dcterms:W3CDTF">2014-08-31T21:49:15Z</dcterms:created>
  <dcterms:modified xsi:type="dcterms:W3CDTF">2025-10-31T00:04:33Z</dcterms:modified>
</cp:coreProperties>
</file>